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l5928\Desktop\Source data_eLife\"/>
    </mc:Choice>
  </mc:AlternateContent>
  <xr:revisionPtr revIDLastSave="0" documentId="13_ncr:1_{A89CDD36-6081-4AA7-A7A4-2A267CE50F92}" xr6:coauthVersionLast="36" xr6:coauthVersionMax="36" xr10:uidLastSave="{00000000-0000-0000-0000-000000000000}"/>
  <bookViews>
    <workbookView xWindow="0" yWindow="0" windowWidth="25200" windowHeight="11775" tabRatio="759" xr2:uid="{00000000-000D-0000-FFFF-FFFF00000000}"/>
  </bookViews>
  <sheets>
    <sheet name="Figure 3" sheetId="11" r:id="rId1"/>
  </sheets>
  <calcPr calcId="191029"/>
</workbook>
</file>

<file path=xl/calcChain.xml><?xml version="1.0" encoding="utf-8"?>
<calcChain xmlns="http://schemas.openxmlformats.org/spreadsheetml/2006/main">
  <c r="A88" i="11" l="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</calcChain>
</file>

<file path=xl/sharedStrings.xml><?xml version="1.0" encoding="utf-8"?>
<sst xmlns="http://schemas.openxmlformats.org/spreadsheetml/2006/main" count="12" uniqueCount="6">
  <si>
    <t>WT</t>
  </si>
  <si>
    <t>NM IIA-KO</t>
  </si>
  <si>
    <t>NM IIB-KO</t>
  </si>
  <si>
    <t>NM IIC-KO</t>
  </si>
  <si>
    <t>arc radius [µm]</t>
  </si>
  <si>
    <t>spanning distance [µm]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</si>
</sst>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808000"/>
      <color rgb="FFDF1F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84"/>
  <sheetViews>
    <sheetView tabSelected="1" workbookViewId="0">
      <selection activeCell="L18" sqref="L18"/>
    </sheetView>
  </sheetViews>
  <sheetFormatPr baseColWidth="10" defaultRowHeight="15" x14ac:dyDescent="0.25"/>
  <cols>
    <col min="1" max="1" width="16.7109375" customWidth="1"/>
    <col min="2" max="2" width="24.7109375" customWidth="1"/>
    <col min="3" max="3" width="10.7109375" customWidth="1"/>
    <col min="4" max="4" width="16.7109375" customWidth="1"/>
    <col min="5" max="5" width="24.7109375" customWidth="1"/>
    <col min="6" max="6" width="10.7109375" customWidth="1"/>
    <col min="7" max="7" width="16.7109375" customWidth="1"/>
    <col min="8" max="8" width="24.7109375" customWidth="1"/>
    <col min="9" max="9" width="10.7109375" customWidth="1"/>
    <col min="10" max="10" width="16.7109375" customWidth="1"/>
    <col min="11" max="11" width="24.7109375" customWidth="1"/>
  </cols>
  <sheetData>
    <row r="1" spans="1:11" x14ac:dyDescent="0.25">
      <c r="A1" s="2" t="s">
        <v>0</v>
      </c>
      <c r="B1" s="2"/>
      <c r="C1" s="3"/>
      <c r="D1" s="2" t="s">
        <v>1</v>
      </c>
      <c r="E1" s="2"/>
      <c r="F1" s="3"/>
      <c r="G1" s="2" t="s">
        <v>2</v>
      </c>
      <c r="H1" s="2"/>
      <c r="I1" s="3"/>
      <c r="J1" s="2" t="s">
        <v>3</v>
      </c>
      <c r="K1" s="2"/>
    </row>
    <row r="2" spans="1:11" x14ac:dyDescent="0.25">
      <c r="A2" s="6" t="s">
        <v>4</v>
      </c>
      <c r="B2" s="6" t="s">
        <v>5</v>
      </c>
      <c r="C2" s="4"/>
      <c r="D2" s="6" t="s">
        <v>4</v>
      </c>
      <c r="E2" s="6" t="s">
        <v>5</v>
      </c>
      <c r="F2" s="4"/>
      <c r="G2" s="6" t="s">
        <v>4</v>
      </c>
      <c r="H2" s="6" t="s">
        <v>5</v>
      </c>
      <c r="I2" s="4"/>
      <c r="J2" s="6" t="s">
        <v>4</v>
      </c>
      <c r="K2" s="6" t="s">
        <v>5</v>
      </c>
    </row>
    <row r="3" spans="1:11" x14ac:dyDescent="0.25">
      <c r="A3" s="5">
        <f>54.26/2</f>
        <v>27.13</v>
      </c>
      <c r="B3" s="5">
        <v>27.58</v>
      </c>
      <c r="C3" s="4"/>
      <c r="D3" s="4">
        <v>20.170000000000002</v>
      </c>
      <c r="E3" s="4">
        <v>27.22</v>
      </c>
      <c r="F3" s="4"/>
      <c r="G3" s="4">
        <v>22.83</v>
      </c>
      <c r="H3" s="4">
        <v>30.61</v>
      </c>
      <c r="I3" s="4"/>
      <c r="J3" s="4">
        <v>38.034999999999997</v>
      </c>
      <c r="K3" s="4">
        <v>24.86</v>
      </c>
    </row>
    <row r="4" spans="1:11" x14ac:dyDescent="0.25">
      <c r="A4" s="5">
        <f>(57.4/2)</f>
        <v>28.7</v>
      </c>
      <c r="B4" s="5">
        <v>28.55</v>
      </c>
      <c r="C4" s="4"/>
      <c r="D4" s="4">
        <v>30.765000000000001</v>
      </c>
      <c r="E4" s="4">
        <v>32.15</v>
      </c>
      <c r="F4" s="4"/>
      <c r="G4" s="4">
        <v>58</v>
      </c>
      <c r="H4" s="4">
        <v>21.41</v>
      </c>
      <c r="I4" s="4"/>
      <c r="J4" s="4">
        <v>27.08</v>
      </c>
      <c r="K4" s="4">
        <v>25.77</v>
      </c>
    </row>
    <row r="5" spans="1:11" x14ac:dyDescent="0.25">
      <c r="A5" s="5">
        <f>(57.85/2)</f>
        <v>28.925000000000001</v>
      </c>
      <c r="B5" s="5">
        <v>27.17</v>
      </c>
      <c r="C5" s="4"/>
      <c r="D5" s="4">
        <v>21.86</v>
      </c>
      <c r="E5" s="4">
        <v>33.47</v>
      </c>
      <c r="F5" s="4"/>
      <c r="G5" s="4">
        <v>51.395000000000003</v>
      </c>
      <c r="H5" s="4">
        <v>22.24</v>
      </c>
      <c r="I5" s="4"/>
      <c r="J5" s="4">
        <v>27.59</v>
      </c>
      <c r="K5" s="4">
        <v>26.76</v>
      </c>
    </row>
    <row r="6" spans="1:11" x14ac:dyDescent="0.25">
      <c r="A6" s="5">
        <f>(46.58/2)</f>
        <v>23.29</v>
      </c>
      <c r="B6" s="5">
        <v>28.13</v>
      </c>
      <c r="C6" s="4"/>
      <c r="D6" s="4">
        <v>42.13</v>
      </c>
      <c r="E6" s="4">
        <v>32.340000000000003</v>
      </c>
      <c r="F6" s="4"/>
      <c r="G6" s="4">
        <v>27.49</v>
      </c>
      <c r="H6" s="4">
        <v>31.81</v>
      </c>
      <c r="I6" s="4"/>
      <c r="J6" s="4">
        <v>26.774999999999999</v>
      </c>
      <c r="K6" s="4">
        <v>20.78</v>
      </c>
    </row>
    <row r="7" spans="1:11" x14ac:dyDescent="0.25">
      <c r="A7" s="5">
        <f>(61.64/2)</f>
        <v>30.82</v>
      </c>
      <c r="B7" s="5">
        <v>28.85</v>
      </c>
      <c r="C7" s="4"/>
      <c r="D7" s="4">
        <v>20.99</v>
      </c>
      <c r="E7" s="4">
        <v>30.18</v>
      </c>
      <c r="F7" s="4"/>
      <c r="G7" s="4">
        <v>68.135000000000005</v>
      </c>
      <c r="H7" s="4">
        <v>35.630000000000003</v>
      </c>
      <c r="I7" s="4"/>
      <c r="J7" s="4">
        <v>44.33</v>
      </c>
      <c r="K7" s="4">
        <v>31.75</v>
      </c>
    </row>
    <row r="8" spans="1:11" x14ac:dyDescent="0.25">
      <c r="A8" s="5">
        <f>(52.51/2)</f>
        <v>26.254999999999999</v>
      </c>
      <c r="B8" s="5">
        <v>22.59</v>
      </c>
      <c r="C8" s="4"/>
      <c r="D8" s="4">
        <v>36.5</v>
      </c>
      <c r="E8" s="4">
        <v>35.71</v>
      </c>
      <c r="F8" s="4"/>
      <c r="G8" s="4">
        <v>56.134999999999998</v>
      </c>
      <c r="H8" s="4">
        <v>26.84</v>
      </c>
      <c r="I8" s="4"/>
      <c r="J8" s="4">
        <v>32.965000000000003</v>
      </c>
      <c r="K8" s="4">
        <v>35.659999999999997</v>
      </c>
    </row>
    <row r="9" spans="1:11" x14ac:dyDescent="0.25">
      <c r="A9" s="5">
        <f>(52.51/2)</f>
        <v>26.254999999999999</v>
      </c>
      <c r="B9" s="5">
        <v>24.34</v>
      </c>
      <c r="C9" s="4"/>
      <c r="D9" s="4">
        <v>16.5</v>
      </c>
      <c r="E9" s="4">
        <v>26.44</v>
      </c>
      <c r="F9" s="4"/>
      <c r="G9" s="4">
        <v>23.905000000000001</v>
      </c>
      <c r="H9" s="4">
        <v>19.29</v>
      </c>
      <c r="I9" s="4"/>
      <c r="J9" s="4">
        <v>39.265000000000001</v>
      </c>
      <c r="K9" s="4">
        <v>29.03</v>
      </c>
    </row>
    <row r="10" spans="1:11" x14ac:dyDescent="0.25">
      <c r="A10" s="5">
        <f>(66.25/2)</f>
        <v>33.125</v>
      </c>
      <c r="B10" s="5">
        <v>31.82</v>
      </c>
      <c r="C10" s="4"/>
      <c r="D10" s="4">
        <v>23.395</v>
      </c>
      <c r="E10" s="4">
        <v>28.71</v>
      </c>
      <c r="F10" s="4"/>
      <c r="G10" s="4">
        <v>31.79</v>
      </c>
      <c r="H10" s="4">
        <v>25.94</v>
      </c>
      <c r="I10" s="4"/>
      <c r="J10" s="4">
        <v>39.875</v>
      </c>
      <c r="K10" s="4">
        <v>24.13</v>
      </c>
    </row>
    <row r="11" spans="1:11" x14ac:dyDescent="0.25">
      <c r="A11" s="5">
        <f>(75.47/2)</f>
        <v>37.734999999999999</v>
      </c>
      <c r="B11" s="5">
        <v>26.62</v>
      </c>
      <c r="C11" s="4"/>
      <c r="D11" s="4">
        <v>21.655000000000001</v>
      </c>
      <c r="E11" s="4">
        <v>24.3</v>
      </c>
      <c r="F11" s="4"/>
      <c r="G11" s="4">
        <v>30.815000000000001</v>
      </c>
      <c r="H11" s="4">
        <v>19.38</v>
      </c>
      <c r="I11" s="4"/>
      <c r="J11" s="4">
        <v>12.595000000000001</v>
      </c>
      <c r="K11" s="4">
        <v>11.92</v>
      </c>
    </row>
    <row r="12" spans="1:11" x14ac:dyDescent="0.25">
      <c r="A12" s="5">
        <f>(75.45/2)</f>
        <v>37.725000000000001</v>
      </c>
      <c r="B12" s="5">
        <v>30.12</v>
      </c>
      <c r="C12" s="4"/>
      <c r="D12" s="4">
        <v>17.3</v>
      </c>
      <c r="E12" s="4">
        <v>22.4</v>
      </c>
      <c r="F12" s="4"/>
      <c r="G12" s="4">
        <v>22.27</v>
      </c>
      <c r="H12" s="4">
        <v>16.8</v>
      </c>
      <c r="I12" s="4"/>
      <c r="J12" s="4">
        <v>14.59</v>
      </c>
      <c r="K12" s="4">
        <v>15.22</v>
      </c>
    </row>
    <row r="13" spans="1:11" x14ac:dyDescent="0.25">
      <c r="A13" s="5">
        <f>(73.3/2)</f>
        <v>36.65</v>
      </c>
      <c r="B13" s="5">
        <v>28.87</v>
      </c>
      <c r="C13" s="4"/>
      <c r="D13" s="4">
        <v>18.02</v>
      </c>
      <c r="E13" s="4">
        <v>17.350000000000001</v>
      </c>
      <c r="F13" s="4"/>
      <c r="G13" s="4">
        <v>33.94</v>
      </c>
      <c r="H13" s="4">
        <v>30.47</v>
      </c>
      <c r="I13" s="4"/>
      <c r="J13" s="4">
        <v>30.765000000000001</v>
      </c>
      <c r="K13" s="4">
        <v>18.11</v>
      </c>
    </row>
    <row r="14" spans="1:11" x14ac:dyDescent="0.25">
      <c r="A14" s="5">
        <f>(78.12/2)</f>
        <v>39.06</v>
      </c>
      <c r="B14" s="5">
        <v>30.34</v>
      </c>
      <c r="C14" s="4"/>
      <c r="D14" s="4">
        <v>45.05</v>
      </c>
      <c r="E14" s="4">
        <v>24.34</v>
      </c>
      <c r="F14" s="4"/>
      <c r="G14" s="4">
        <v>30.56</v>
      </c>
      <c r="H14" s="4">
        <v>30.52</v>
      </c>
      <c r="I14" s="4"/>
      <c r="J14" s="4">
        <v>19.399999999999999</v>
      </c>
      <c r="K14" s="4">
        <v>13.99</v>
      </c>
    </row>
    <row r="15" spans="1:11" x14ac:dyDescent="0.25">
      <c r="A15" s="5">
        <f>(101.66/2)</f>
        <v>50.83</v>
      </c>
      <c r="B15" s="5">
        <v>38.94</v>
      </c>
      <c r="C15" s="4"/>
      <c r="D15" s="4">
        <v>28.925000000000001</v>
      </c>
      <c r="E15" s="4">
        <v>30.3</v>
      </c>
      <c r="F15" s="4"/>
      <c r="G15" s="4">
        <v>58.664999999999999</v>
      </c>
      <c r="H15" s="4">
        <v>42.92</v>
      </c>
      <c r="I15" s="4"/>
      <c r="J15" s="4">
        <v>56.204999999999998</v>
      </c>
      <c r="K15" s="4">
        <v>26.4</v>
      </c>
    </row>
    <row r="16" spans="1:11" x14ac:dyDescent="0.25">
      <c r="A16" s="5">
        <f>(101.66/2)</f>
        <v>50.83</v>
      </c>
      <c r="B16" s="5">
        <v>34.96</v>
      </c>
      <c r="C16" s="4"/>
      <c r="D16" s="4">
        <v>28.925000000000001</v>
      </c>
      <c r="E16" s="4">
        <v>40.31</v>
      </c>
      <c r="F16" s="4"/>
      <c r="G16" s="4">
        <v>68.849999999999994</v>
      </c>
      <c r="H16" s="4">
        <v>35.92</v>
      </c>
      <c r="I16" s="4"/>
      <c r="J16" s="4">
        <v>44.38</v>
      </c>
      <c r="K16" s="4">
        <v>35.659999999999997</v>
      </c>
    </row>
    <row r="17" spans="1:11" x14ac:dyDescent="0.25">
      <c r="A17" s="5">
        <f>(101.66/2)</f>
        <v>50.83</v>
      </c>
      <c r="B17" s="5">
        <v>31.41</v>
      </c>
      <c r="C17" s="4"/>
      <c r="D17" s="4">
        <v>30.1</v>
      </c>
      <c r="E17" s="4">
        <v>26.77</v>
      </c>
      <c r="F17" s="4"/>
      <c r="G17" s="4">
        <v>44.64</v>
      </c>
      <c r="H17" s="4">
        <v>27.81</v>
      </c>
      <c r="I17" s="4"/>
      <c r="J17" s="4">
        <v>54.21</v>
      </c>
      <c r="K17" s="4">
        <v>27.2</v>
      </c>
    </row>
    <row r="18" spans="1:11" x14ac:dyDescent="0.25">
      <c r="A18" s="5">
        <f>(86.52/2)</f>
        <v>43.26</v>
      </c>
      <c r="B18" s="5">
        <v>31.55</v>
      </c>
      <c r="C18" s="4"/>
      <c r="D18" s="4">
        <v>15.82</v>
      </c>
      <c r="E18" s="4">
        <v>23.5</v>
      </c>
      <c r="F18" s="4"/>
      <c r="G18" s="4">
        <v>68.849999999999994</v>
      </c>
      <c r="H18" s="4">
        <v>35.71</v>
      </c>
      <c r="I18" s="4"/>
      <c r="J18" s="4">
        <v>24.56</v>
      </c>
      <c r="K18" s="4">
        <v>12.44</v>
      </c>
    </row>
    <row r="19" spans="1:11" x14ac:dyDescent="0.25">
      <c r="A19" s="5">
        <f>(51.8/2)</f>
        <v>25.9</v>
      </c>
      <c r="B19" s="5">
        <v>26.64</v>
      </c>
      <c r="C19" s="4"/>
      <c r="D19" s="4">
        <v>29.64</v>
      </c>
      <c r="E19" s="4">
        <v>33</v>
      </c>
      <c r="F19" s="4"/>
      <c r="G19" s="4">
        <v>77.5</v>
      </c>
      <c r="H19" s="4">
        <v>38.44</v>
      </c>
      <c r="I19" s="4"/>
      <c r="J19" s="4">
        <v>15.15</v>
      </c>
      <c r="K19" s="4">
        <v>16.27</v>
      </c>
    </row>
    <row r="20" spans="1:11" x14ac:dyDescent="0.25">
      <c r="A20" s="5">
        <f>(47.1/2)</f>
        <v>23.55</v>
      </c>
      <c r="B20" s="5">
        <v>24.37</v>
      </c>
      <c r="C20" s="4"/>
      <c r="D20" s="4">
        <v>38.395000000000003</v>
      </c>
      <c r="E20" s="4">
        <v>33.32</v>
      </c>
      <c r="F20" s="4"/>
      <c r="G20" s="4">
        <v>77.5</v>
      </c>
      <c r="H20" s="4">
        <v>34.590000000000003</v>
      </c>
      <c r="I20" s="4"/>
      <c r="J20" s="4">
        <v>29.39</v>
      </c>
      <c r="K20" s="4">
        <v>27.17</v>
      </c>
    </row>
    <row r="21" spans="1:11" x14ac:dyDescent="0.25">
      <c r="A21" s="5">
        <f>(47.1/2)</f>
        <v>23.55</v>
      </c>
      <c r="B21" s="5">
        <v>26.99</v>
      </c>
      <c r="C21" s="4"/>
      <c r="D21" s="4">
        <v>42.08</v>
      </c>
      <c r="E21" s="4">
        <v>34.770000000000003</v>
      </c>
      <c r="F21" s="4"/>
      <c r="G21" s="4">
        <v>77.5</v>
      </c>
      <c r="H21" s="4">
        <v>18.850000000000001</v>
      </c>
      <c r="I21" s="4"/>
      <c r="J21" s="4">
        <v>29.33</v>
      </c>
      <c r="K21" s="4">
        <v>18.66</v>
      </c>
    </row>
    <row r="22" spans="1:11" x14ac:dyDescent="0.25">
      <c r="A22" s="5">
        <f>(41.46/2)</f>
        <v>20.73</v>
      </c>
      <c r="B22" s="5">
        <v>24.38</v>
      </c>
      <c r="C22" s="4"/>
      <c r="D22" s="4">
        <v>33.99</v>
      </c>
      <c r="E22" s="4">
        <v>32.770000000000003</v>
      </c>
      <c r="F22" s="4"/>
      <c r="G22" s="4">
        <v>60</v>
      </c>
      <c r="H22" s="4">
        <v>20.61</v>
      </c>
      <c r="I22" s="4"/>
      <c r="J22" s="4">
        <v>8.8049999999999997</v>
      </c>
      <c r="K22" s="4">
        <v>10.57</v>
      </c>
    </row>
    <row r="23" spans="1:11" x14ac:dyDescent="0.25">
      <c r="A23" s="5">
        <f>(37.06/2)</f>
        <v>18.53</v>
      </c>
      <c r="B23" s="5">
        <v>28.07</v>
      </c>
      <c r="C23" s="4"/>
      <c r="D23" s="4">
        <v>50.424999999999997</v>
      </c>
      <c r="E23" s="4">
        <v>32.869999999999997</v>
      </c>
      <c r="F23" s="4"/>
      <c r="G23" s="4">
        <v>19.094999999999999</v>
      </c>
      <c r="H23" s="4">
        <v>29.67</v>
      </c>
      <c r="I23" s="4"/>
      <c r="J23" s="4">
        <v>37.78</v>
      </c>
      <c r="K23" s="4">
        <v>23.76</v>
      </c>
    </row>
    <row r="24" spans="1:11" x14ac:dyDescent="0.25">
      <c r="A24" s="5">
        <f>(33.58/2)</f>
        <v>16.79</v>
      </c>
      <c r="B24" s="5">
        <v>20.53</v>
      </c>
      <c r="C24" s="4"/>
      <c r="D24" s="4">
        <v>14.54</v>
      </c>
      <c r="E24" s="4">
        <v>17.96</v>
      </c>
      <c r="F24" s="4"/>
      <c r="G24" s="4">
        <v>52.52</v>
      </c>
      <c r="H24" s="4">
        <v>29.72</v>
      </c>
      <c r="I24" s="4"/>
      <c r="J24" s="4">
        <v>34.450000000000003</v>
      </c>
      <c r="K24" s="4">
        <v>25.49</v>
      </c>
    </row>
    <row r="25" spans="1:11" x14ac:dyDescent="0.25">
      <c r="A25" s="5">
        <f>(62.76/2)</f>
        <v>31.38</v>
      </c>
      <c r="B25" s="5">
        <v>29.65</v>
      </c>
      <c r="C25" s="4"/>
      <c r="D25" s="4">
        <v>42.024999999999999</v>
      </c>
      <c r="E25" s="4">
        <v>29.54</v>
      </c>
      <c r="F25" s="4"/>
      <c r="G25" s="4">
        <v>96</v>
      </c>
      <c r="H25" s="4">
        <v>32.35</v>
      </c>
      <c r="I25" s="4"/>
      <c r="J25" s="4">
        <v>8.3450000000000006</v>
      </c>
      <c r="K25" s="4">
        <v>10.210000000000001</v>
      </c>
    </row>
    <row r="26" spans="1:11" x14ac:dyDescent="0.25">
      <c r="A26" s="5">
        <f>(53.44/2)</f>
        <v>26.72</v>
      </c>
      <c r="B26" s="5">
        <v>31.7</v>
      </c>
      <c r="C26" s="4"/>
      <c r="D26" s="4">
        <v>20.475000000000001</v>
      </c>
      <c r="E26" s="4">
        <v>18.84</v>
      </c>
      <c r="F26" s="4"/>
      <c r="G26" s="4">
        <v>24.265000000000001</v>
      </c>
      <c r="H26" s="4">
        <v>31.04</v>
      </c>
      <c r="I26" s="4"/>
      <c r="J26" s="4">
        <v>12.695</v>
      </c>
      <c r="K26" s="4">
        <v>11.06</v>
      </c>
    </row>
    <row r="27" spans="1:11" x14ac:dyDescent="0.25">
      <c r="A27" s="5">
        <f>(56.82/2)</f>
        <v>28.41</v>
      </c>
      <c r="B27" s="5">
        <v>28.73</v>
      </c>
      <c r="C27" s="4"/>
      <c r="D27" s="4">
        <v>20.5</v>
      </c>
      <c r="E27" s="4">
        <v>19.14</v>
      </c>
      <c r="F27" s="4"/>
      <c r="G27" s="4">
        <v>40.03</v>
      </c>
      <c r="H27" s="4">
        <v>22.99</v>
      </c>
      <c r="I27" s="4"/>
      <c r="J27" s="4">
        <v>42.795000000000002</v>
      </c>
      <c r="K27" s="4">
        <v>26.52</v>
      </c>
    </row>
    <row r="28" spans="1:11" x14ac:dyDescent="0.25">
      <c r="A28" s="5">
        <f>(56.82/2)</f>
        <v>28.41</v>
      </c>
      <c r="B28" s="5">
        <v>22.28</v>
      </c>
      <c r="C28" s="4"/>
      <c r="D28" s="4">
        <v>25.75</v>
      </c>
      <c r="E28" s="4">
        <v>27</v>
      </c>
      <c r="F28" s="4"/>
      <c r="G28" s="4">
        <v>64.295000000000002</v>
      </c>
      <c r="H28" s="4">
        <v>22.98</v>
      </c>
      <c r="I28" s="4"/>
      <c r="J28" s="4">
        <v>50.22</v>
      </c>
      <c r="K28" s="4">
        <v>33.89</v>
      </c>
    </row>
    <row r="29" spans="1:11" x14ac:dyDescent="0.25">
      <c r="A29" s="5">
        <f>(71.62/2)</f>
        <v>35.81</v>
      </c>
      <c r="B29" s="5">
        <v>21.49</v>
      </c>
      <c r="C29" s="4"/>
      <c r="D29" s="4">
        <v>15.51</v>
      </c>
      <c r="E29" s="4">
        <v>19.920000000000002</v>
      </c>
      <c r="F29" s="4"/>
      <c r="G29" s="4">
        <v>63.884999999999998</v>
      </c>
      <c r="H29" s="4">
        <v>27.03</v>
      </c>
      <c r="I29" s="4"/>
      <c r="J29" s="4">
        <v>34.81</v>
      </c>
      <c r="K29" s="4">
        <v>24.28</v>
      </c>
    </row>
    <row r="30" spans="1:11" x14ac:dyDescent="0.25">
      <c r="A30" s="5">
        <f>(50.68/2)</f>
        <v>25.34</v>
      </c>
      <c r="B30" s="5">
        <v>24.84</v>
      </c>
      <c r="C30" s="4"/>
      <c r="D30" s="4">
        <v>20.835000000000001</v>
      </c>
      <c r="E30" s="4">
        <v>24.82</v>
      </c>
      <c r="F30" s="4"/>
      <c r="G30" s="4">
        <v>41.155000000000001</v>
      </c>
      <c r="H30" s="4">
        <v>28.74</v>
      </c>
      <c r="I30" s="4"/>
      <c r="J30" s="4">
        <v>24.06</v>
      </c>
      <c r="K30" s="4">
        <v>15.95</v>
      </c>
    </row>
    <row r="31" spans="1:11" x14ac:dyDescent="0.25">
      <c r="A31" s="5">
        <f>(58.25/2)</f>
        <v>29.125</v>
      </c>
      <c r="B31" s="5">
        <v>34.14</v>
      </c>
      <c r="C31" s="4"/>
      <c r="D31" s="4">
        <v>28.254999999999999</v>
      </c>
      <c r="E31" s="4">
        <v>32.94</v>
      </c>
      <c r="F31" s="4"/>
      <c r="G31" s="4">
        <v>44.914999999999999</v>
      </c>
      <c r="H31" s="4">
        <v>27.3</v>
      </c>
      <c r="I31" s="4"/>
      <c r="J31" s="4">
        <v>25.85</v>
      </c>
      <c r="K31" s="4">
        <v>26.6</v>
      </c>
    </row>
    <row r="32" spans="1:11" x14ac:dyDescent="0.25">
      <c r="A32" s="5">
        <f>(56.1/2)</f>
        <v>28.05</v>
      </c>
      <c r="B32" s="5">
        <v>27.64</v>
      </c>
      <c r="C32" s="4"/>
      <c r="D32" s="4">
        <v>24.16</v>
      </c>
      <c r="E32" s="4">
        <v>26.53</v>
      </c>
      <c r="F32" s="4"/>
      <c r="G32" s="4">
        <v>42.744999999999997</v>
      </c>
      <c r="H32" s="4">
        <v>27.4</v>
      </c>
      <c r="I32" s="4"/>
      <c r="J32" s="4">
        <v>39.619999999999997</v>
      </c>
      <c r="K32" s="4">
        <v>33.69</v>
      </c>
    </row>
    <row r="33" spans="1:11" x14ac:dyDescent="0.25">
      <c r="A33" s="5">
        <f>(30.71/2)</f>
        <v>15.355</v>
      </c>
      <c r="B33" s="5">
        <v>19.62</v>
      </c>
      <c r="C33" s="4"/>
      <c r="D33" s="4">
        <v>24.215</v>
      </c>
      <c r="E33" s="4">
        <v>21.06</v>
      </c>
      <c r="F33" s="4"/>
      <c r="G33" s="4">
        <v>54.11</v>
      </c>
      <c r="H33" s="4">
        <v>31.33</v>
      </c>
      <c r="I33" s="4"/>
      <c r="J33" s="4">
        <v>22.934999999999999</v>
      </c>
      <c r="K33" s="4">
        <v>18.149999999999999</v>
      </c>
    </row>
    <row r="34" spans="1:11" x14ac:dyDescent="0.25">
      <c r="A34" s="5">
        <f>(49.45/2)</f>
        <v>24.725000000000001</v>
      </c>
      <c r="B34" s="5">
        <v>23.43</v>
      </c>
      <c r="C34" s="4"/>
      <c r="D34" s="4">
        <v>28.614999999999998</v>
      </c>
      <c r="E34" s="4">
        <v>26.25</v>
      </c>
      <c r="F34" s="4"/>
      <c r="G34" s="4">
        <v>39.520000000000003</v>
      </c>
      <c r="H34" s="4">
        <v>28.01</v>
      </c>
      <c r="I34" s="4"/>
      <c r="J34" s="4">
        <v>19.3</v>
      </c>
      <c r="K34" s="4">
        <v>17.72</v>
      </c>
    </row>
    <row r="35" spans="1:11" x14ac:dyDescent="0.25">
      <c r="A35" s="5">
        <f>(61.43/2)</f>
        <v>30.715</v>
      </c>
      <c r="B35" s="5">
        <v>26.98</v>
      </c>
      <c r="C35" s="4"/>
      <c r="D35" s="4">
        <v>31.79</v>
      </c>
      <c r="E35" s="4">
        <v>28.99</v>
      </c>
      <c r="F35" s="4"/>
      <c r="G35" s="4">
        <v>44.79</v>
      </c>
      <c r="H35" s="4">
        <v>39.869999999999997</v>
      </c>
      <c r="I35" s="4"/>
      <c r="J35" s="4">
        <v>69.58</v>
      </c>
      <c r="K35" s="4">
        <v>32.08</v>
      </c>
    </row>
    <row r="36" spans="1:11" x14ac:dyDescent="0.25">
      <c r="A36" s="5">
        <f>(27.34/2)</f>
        <v>13.67</v>
      </c>
      <c r="B36" s="5">
        <v>17.09</v>
      </c>
      <c r="C36" s="4"/>
      <c r="D36" s="4">
        <v>78.424999999999997</v>
      </c>
      <c r="E36" s="4">
        <v>33.17</v>
      </c>
      <c r="F36" s="4"/>
      <c r="G36" s="4">
        <v>41.875</v>
      </c>
      <c r="H36" s="4">
        <v>32.5</v>
      </c>
      <c r="I36" s="4"/>
      <c r="J36" s="4">
        <v>79.959999999999994</v>
      </c>
      <c r="K36" s="4">
        <v>37.590000000000003</v>
      </c>
    </row>
    <row r="37" spans="1:11" x14ac:dyDescent="0.25">
      <c r="A37" s="5">
        <f>(60.4/2)</f>
        <v>30.2</v>
      </c>
      <c r="B37" s="5">
        <v>22.9</v>
      </c>
      <c r="C37" s="4"/>
      <c r="D37" s="4">
        <v>32.505000000000003</v>
      </c>
      <c r="E37" s="4">
        <v>31.17</v>
      </c>
      <c r="F37" s="4"/>
      <c r="G37" s="4">
        <v>37.164999999999999</v>
      </c>
      <c r="H37" s="4">
        <v>22.45</v>
      </c>
      <c r="I37" s="4"/>
      <c r="J37" s="4">
        <v>67.760000000000005</v>
      </c>
      <c r="K37" s="4">
        <v>34.74</v>
      </c>
    </row>
    <row r="38" spans="1:11" x14ac:dyDescent="0.25">
      <c r="A38" s="5">
        <f>(69.52/2)</f>
        <v>34.76</v>
      </c>
      <c r="B38" s="5">
        <v>28.02</v>
      </c>
      <c r="C38" s="4"/>
      <c r="D38" s="4">
        <v>33.58</v>
      </c>
      <c r="E38" s="4">
        <v>38.659999999999997</v>
      </c>
      <c r="F38" s="4"/>
      <c r="G38" s="4">
        <v>37.164999999999999</v>
      </c>
      <c r="H38" s="4">
        <v>34.409999999999997</v>
      </c>
      <c r="I38" s="4"/>
      <c r="J38" s="4">
        <v>58.66</v>
      </c>
      <c r="K38" s="4">
        <v>27.6</v>
      </c>
    </row>
    <row r="39" spans="1:11" x14ac:dyDescent="0.25">
      <c r="A39" s="5">
        <f>(57.03/2)</f>
        <v>28.515000000000001</v>
      </c>
      <c r="B39" s="5">
        <v>32.32</v>
      </c>
      <c r="C39" s="4"/>
      <c r="D39" s="4">
        <v>56.615000000000002</v>
      </c>
      <c r="E39" s="4">
        <v>38.229999999999997</v>
      </c>
      <c r="F39" s="4"/>
      <c r="G39" s="4">
        <v>71</v>
      </c>
      <c r="H39" s="4">
        <v>38.96</v>
      </c>
      <c r="I39" s="4"/>
      <c r="J39" s="4">
        <v>46.634999999999998</v>
      </c>
      <c r="K39" s="4">
        <v>20.92</v>
      </c>
    </row>
    <row r="40" spans="1:11" x14ac:dyDescent="0.25">
      <c r="A40" s="5">
        <f>(57.13/2)</f>
        <v>28.565000000000001</v>
      </c>
      <c r="B40" s="5">
        <v>30.17</v>
      </c>
      <c r="C40" s="4"/>
      <c r="D40" s="4">
        <v>18.89</v>
      </c>
      <c r="E40" s="4">
        <v>19.03</v>
      </c>
      <c r="F40" s="4"/>
      <c r="G40" s="4">
        <v>70</v>
      </c>
      <c r="H40" s="4">
        <v>28.93</v>
      </c>
      <c r="I40" s="4"/>
      <c r="J40" s="4">
        <v>47.615000000000002</v>
      </c>
      <c r="K40" s="4">
        <v>30.1</v>
      </c>
    </row>
    <row r="41" spans="1:11" x14ac:dyDescent="0.25">
      <c r="A41" s="5">
        <f>(48.84/2)</f>
        <v>24.42</v>
      </c>
      <c r="B41" s="5">
        <v>28.11</v>
      </c>
      <c r="C41" s="4"/>
      <c r="D41" s="4">
        <v>14.18</v>
      </c>
      <c r="E41" s="4">
        <v>14.02</v>
      </c>
      <c r="F41" s="4"/>
      <c r="G41" s="4">
        <v>54</v>
      </c>
      <c r="H41" s="4">
        <v>14.75</v>
      </c>
      <c r="I41" s="4"/>
      <c r="J41" s="4">
        <v>60.3</v>
      </c>
      <c r="K41" s="4">
        <v>24.07</v>
      </c>
    </row>
    <row r="42" spans="1:11" x14ac:dyDescent="0.25">
      <c r="A42" s="5">
        <f>(60.3/2)</f>
        <v>30.15</v>
      </c>
      <c r="B42" s="5">
        <v>31.6</v>
      </c>
      <c r="C42" s="4"/>
      <c r="D42" s="4">
        <v>20.58</v>
      </c>
      <c r="E42" s="4">
        <v>34.880000000000003</v>
      </c>
      <c r="F42" s="4"/>
      <c r="G42" s="4">
        <v>94</v>
      </c>
      <c r="H42" s="4">
        <v>30.14</v>
      </c>
      <c r="I42" s="4"/>
      <c r="J42" s="4">
        <v>36.854999999999997</v>
      </c>
      <c r="K42" s="4">
        <v>17.98</v>
      </c>
    </row>
    <row r="43" spans="1:11" x14ac:dyDescent="0.25">
      <c r="A43" s="5">
        <f>(53.95/2)</f>
        <v>26.975000000000001</v>
      </c>
      <c r="B43" s="5">
        <v>22.69</v>
      </c>
      <c r="C43" s="4"/>
      <c r="D43" s="4">
        <v>18.684999999999999</v>
      </c>
      <c r="E43" s="4">
        <v>27.98</v>
      </c>
      <c r="F43" s="4"/>
      <c r="G43" s="4">
        <v>33.880000000000003</v>
      </c>
      <c r="H43" s="4">
        <v>35.97</v>
      </c>
      <c r="I43" s="4"/>
      <c r="J43" s="4">
        <v>31.175000000000001</v>
      </c>
      <c r="K43" s="4">
        <v>28.93</v>
      </c>
    </row>
    <row r="44" spans="1:11" x14ac:dyDescent="0.25">
      <c r="A44" s="5">
        <f>(47.2/2)</f>
        <v>23.6</v>
      </c>
      <c r="B44" s="5">
        <v>17.190000000000001</v>
      </c>
      <c r="C44" s="4"/>
      <c r="D44" s="4">
        <v>34.5</v>
      </c>
      <c r="E44" s="4">
        <v>22.41</v>
      </c>
      <c r="F44" s="4"/>
      <c r="G44" s="4">
        <v>35.270000000000003</v>
      </c>
      <c r="H44" s="4">
        <v>23.08</v>
      </c>
      <c r="I44" s="4"/>
      <c r="J44" s="4">
        <v>22.934999999999999</v>
      </c>
      <c r="K44" s="4">
        <v>29.8</v>
      </c>
    </row>
    <row r="45" spans="1:11" x14ac:dyDescent="0.25">
      <c r="A45" s="5">
        <f>(71.87/2)</f>
        <v>35.935000000000002</v>
      </c>
      <c r="B45" s="5">
        <v>31.07</v>
      </c>
      <c r="C45" s="4"/>
      <c r="D45" s="4">
        <v>18.579999999999998</v>
      </c>
      <c r="E45" s="4">
        <v>24.47</v>
      </c>
      <c r="F45" s="4"/>
      <c r="G45" s="4">
        <v>42.335000000000001</v>
      </c>
      <c r="H45" s="4">
        <v>29.69</v>
      </c>
      <c r="I45" s="4"/>
      <c r="J45" s="4">
        <v>31.535</v>
      </c>
      <c r="K45" s="4">
        <v>26.43</v>
      </c>
    </row>
    <row r="46" spans="1:11" x14ac:dyDescent="0.25">
      <c r="A46" s="5">
        <f>(22.42/2)</f>
        <v>11.21</v>
      </c>
      <c r="B46" s="5">
        <v>10.91</v>
      </c>
      <c r="C46" s="4"/>
      <c r="D46" s="4">
        <v>29.074999999999999</v>
      </c>
      <c r="E46" s="4">
        <v>18.7</v>
      </c>
      <c r="F46" s="4"/>
      <c r="G46" s="4">
        <v>71.614999999999995</v>
      </c>
      <c r="H46" s="4">
        <v>34.97</v>
      </c>
      <c r="I46" s="4"/>
      <c r="J46" s="4">
        <v>25.234999999999999</v>
      </c>
      <c r="K46" s="4">
        <v>24.31</v>
      </c>
    </row>
    <row r="47" spans="1:11" x14ac:dyDescent="0.25">
      <c r="A47" s="5">
        <f>(13/2)</f>
        <v>6.5</v>
      </c>
      <c r="B47" s="5">
        <v>6</v>
      </c>
      <c r="C47" s="4"/>
      <c r="D47" s="4">
        <v>31.49</v>
      </c>
      <c r="E47" s="4">
        <v>21</v>
      </c>
      <c r="F47" s="4"/>
      <c r="G47" s="4">
        <v>54.16</v>
      </c>
      <c r="H47" s="4">
        <v>26.77</v>
      </c>
      <c r="I47" s="4"/>
      <c r="J47" s="4">
        <v>49.45</v>
      </c>
      <c r="K47" s="4">
        <v>26.1</v>
      </c>
    </row>
    <row r="48" spans="1:11" x14ac:dyDescent="0.25">
      <c r="A48" s="5">
        <f>(29.69/2)</f>
        <v>14.845000000000001</v>
      </c>
      <c r="B48" s="5">
        <v>10.92</v>
      </c>
      <c r="C48" s="4"/>
      <c r="D48" s="4">
        <v>29.535</v>
      </c>
      <c r="E48" s="4">
        <v>33.31</v>
      </c>
      <c r="F48" s="4"/>
      <c r="G48" s="4">
        <v>61.375</v>
      </c>
      <c r="H48" s="4">
        <v>15.6</v>
      </c>
      <c r="I48" s="4"/>
      <c r="J48" s="4">
        <v>27.9</v>
      </c>
      <c r="K48" s="4">
        <v>30.4</v>
      </c>
    </row>
    <row r="49" spans="1:11" x14ac:dyDescent="0.25">
      <c r="A49" s="5">
        <f>(59.85/2)</f>
        <v>29.925000000000001</v>
      </c>
      <c r="B49" s="5">
        <v>25.76</v>
      </c>
      <c r="C49" s="4"/>
      <c r="D49" s="4">
        <v>29</v>
      </c>
      <c r="E49" s="4">
        <v>27.03</v>
      </c>
      <c r="F49" s="4"/>
      <c r="G49" s="4">
        <v>69.25</v>
      </c>
      <c r="H49" s="4">
        <v>26.87</v>
      </c>
      <c r="I49" s="4"/>
      <c r="J49" s="4">
        <v>26.524999999999999</v>
      </c>
      <c r="K49" s="4">
        <v>20.59</v>
      </c>
    </row>
    <row r="50" spans="1:11" x14ac:dyDescent="0.25">
      <c r="A50" s="5">
        <f>(58.97/2)</f>
        <v>29.484999999999999</v>
      </c>
      <c r="B50" s="5">
        <v>21.22</v>
      </c>
      <c r="C50" s="4"/>
      <c r="D50" s="4">
        <v>26.57</v>
      </c>
      <c r="E50" s="4">
        <v>28.46</v>
      </c>
      <c r="F50" s="4"/>
      <c r="G50" s="4">
        <v>66</v>
      </c>
      <c r="H50" s="4">
        <v>37.86</v>
      </c>
      <c r="I50" s="4"/>
      <c r="J50" s="4">
        <v>27.335000000000001</v>
      </c>
      <c r="K50" s="4">
        <v>15.34</v>
      </c>
    </row>
    <row r="51" spans="1:11" x14ac:dyDescent="0.25">
      <c r="A51" s="5">
        <f>(77.91/2)</f>
        <v>38.954999999999998</v>
      </c>
      <c r="B51" s="5">
        <v>22.35</v>
      </c>
      <c r="C51" s="4"/>
      <c r="D51" s="4">
        <v>24.545000000000002</v>
      </c>
      <c r="E51" s="4">
        <v>24.45</v>
      </c>
      <c r="F51" s="4"/>
      <c r="G51" s="4">
        <v>36.19</v>
      </c>
      <c r="H51" s="4">
        <v>47.98</v>
      </c>
      <c r="I51" s="4"/>
      <c r="J51" s="4">
        <v>29.385000000000002</v>
      </c>
      <c r="K51" s="4">
        <v>27.28</v>
      </c>
    </row>
    <row r="52" spans="1:11" x14ac:dyDescent="0.25">
      <c r="A52" s="5">
        <f>(52.93/2)</f>
        <v>26.465</v>
      </c>
      <c r="B52" s="5">
        <v>23.92</v>
      </c>
      <c r="C52" s="4"/>
      <c r="D52" s="4">
        <v>19.399999999999999</v>
      </c>
      <c r="E52" s="4">
        <v>23.61</v>
      </c>
      <c r="F52" s="4"/>
      <c r="G52" s="4">
        <v>20.89</v>
      </c>
      <c r="H52" s="4">
        <v>40.19</v>
      </c>
      <c r="I52" s="4"/>
      <c r="J52" s="4">
        <v>36.19</v>
      </c>
      <c r="K52" s="4">
        <v>26.94</v>
      </c>
    </row>
    <row r="53" spans="1:11" x14ac:dyDescent="0.25">
      <c r="A53" s="5">
        <f>(66.34/2)</f>
        <v>33.17</v>
      </c>
      <c r="B53" s="5">
        <v>34.81</v>
      </c>
      <c r="C53" s="4"/>
      <c r="D53" s="4">
        <v>22.475000000000001</v>
      </c>
      <c r="E53" s="4">
        <v>25.57</v>
      </c>
      <c r="F53" s="4"/>
      <c r="G53" s="4">
        <v>11.11</v>
      </c>
      <c r="H53" s="4">
        <v>22.04</v>
      </c>
      <c r="I53" s="4"/>
      <c r="J53" s="4">
        <v>52.774999999999999</v>
      </c>
      <c r="K53" s="4">
        <v>23.83</v>
      </c>
    </row>
    <row r="54" spans="1:11" x14ac:dyDescent="0.25">
      <c r="A54" s="5">
        <f>(58.46/2)</f>
        <v>29.23</v>
      </c>
      <c r="B54" s="5">
        <v>29.74</v>
      </c>
      <c r="C54" s="4"/>
      <c r="D54" s="4">
        <v>12.645</v>
      </c>
      <c r="E54" s="4">
        <v>13.39</v>
      </c>
      <c r="F54" s="4"/>
      <c r="G54" s="4">
        <v>19.71</v>
      </c>
      <c r="H54" s="4">
        <v>27.07</v>
      </c>
      <c r="I54" s="4"/>
      <c r="J54" s="4">
        <v>53.29</v>
      </c>
      <c r="K54" s="4">
        <v>25.38</v>
      </c>
    </row>
    <row r="55" spans="1:11" x14ac:dyDescent="0.25">
      <c r="A55" s="5">
        <f>(24.47/2)</f>
        <v>12.234999999999999</v>
      </c>
      <c r="B55" s="5">
        <v>16.27</v>
      </c>
      <c r="C55" s="4"/>
      <c r="D55" s="4">
        <v>20.68</v>
      </c>
      <c r="E55" s="4">
        <v>17.399999999999999</v>
      </c>
      <c r="F55" s="4"/>
      <c r="G55" s="4">
        <v>29.74</v>
      </c>
      <c r="H55" s="4">
        <v>35.08</v>
      </c>
      <c r="I55" s="4"/>
      <c r="J55" s="4">
        <v>25.44</v>
      </c>
      <c r="K55" s="4">
        <v>24.35</v>
      </c>
    </row>
    <row r="56" spans="1:11" x14ac:dyDescent="0.25">
      <c r="A56" s="5">
        <f>(39.21/2)</f>
        <v>19.605</v>
      </c>
      <c r="B56" s="5">
        <v>29.9</v>
      </c>
      <c r="C56" s="4"/>
      <c r="D56" s="4">
        <v>32.555</v>
      </c>
      <c r="E56" s="4">
        <v>29.72</v>
      </c>
      <c r="F56" s="4"/>
      <c r="G56" s="4">
        <v>53.594999999999999</v>
      </c>
      <c r="H56" s="4">
        <v>37.07</v>
      </c>
      <c r="I56" s="4"/>
      <c r="J56" s="4">
        <v>22.01</v>
      </c>
      <c r="K56" s="4">
        <v>26.08</v>
      </c>
    </row>
    <row r="57" spans="1:11" x14ac:dyDescent="0.25">
      <c r="A57" s="5">
        <f>(55.39/2)</f>
        <v>27.695</v>
      </c>
      <c r="B57" s="5">
        <v>21.55</v>
      </c>
      <c r="C57" s="4"/>
      <c r="D57" s="4">
        <v>18.684999999999999</v>
      </c>
      <c r="E57" s="4">
        <v>17.66</v>
      </c>
      <c r="F57" s="4"/>
      <c r="G57" s="4">
        <v>26.355</v>
      </c>
      <c r="H57" s="4">
        <v>20.39</v>
      </c>
      <c r="I57" s="4"/>
      <c r="J57" s="4">
        <v>16.739999999999998</v>
      </c>
      <c r="K57" s="4">
        <v>17.98</v>
      </c>
    </row>
    <row r="58" spans="1:11" x14ac:dyDescent="0.25">
      <c r="A58" s="5">
        <f>(53.34/2)</f>
        <v>26.67</v>
      </c>
      <c r="B58" s="5">
        <v>19.27</v>
      </c>
      <c r="C58" s="4"/>
      <c r="D58" s="4">
        <v>31.84</v>
      </c>
      <c r="E58" s="4">
        <v>20.39</v>
      </c>
      <c r="F58" s="4"/>
      <c r="G58" s="4">
        <v>56.72</v>
      </c>
      <c r="H58" s="4">
        <v>36.380000000000003</v>
      </c>
      <c r="I58" s="4"/>
      <c r="J58" s="4">
        <v>17.100000000000001</v>
      </c>
      <c r="K58" s="4">
        <v>18.45</v>
      </c>
    </row>
    <row r="59" spans="1:11" x14ac:dyDescent="0.25">
      <c r="A59" s="5">
        <f>(53.34/2)</f>
        <v>26.67</v>
      </c>
      <c r="B59" s="5">
        <v>15.61</v>
      </c>
      <c r="C59" s="4"/>
      <c r="D59" s="4">
        <v>20.225000000000001</v>
      </c>
      <c r="E59" s="4">
        <v>15</v>
      </c>
      <c r="F59" s="4"/>
      <c r="G59" s="4">
        <v>50.424999999999997</v>
      </c>
      <c r="H59" s="4">
        <v>25.78</v>
      </c>
      <c r="I59" s="4"/>
      <c r="J59" s="4">
        <v>82.614999999999995</v>
      </c>
      <c r="K59" s="4">
        <v>26.68</v>
      </c>
    </row>
    <row r="60" spans="1:11" x14ac:dyDescent="0.25">
      <c r="A60" s="5">
        <f>(62.45/2)</f>
        <v>31.225000000000001</v>
      </c>
      <c r="B60" s="5">
        <v>19.97</v>
      </c>
      <c r="C60" s="4"/>
      <c r="D60" s="4">
        <v>38.75</v>
      </c>
      <c r="E60" s="4">
        <v>21.17</v>
      </c>
      <c r="F60" s="4"/>
      <c r="G60" s="4">
        <v>55.695</v>
      </c>
      <c r="H60" s="4">
        <v>32.909999999999997</v>
      </c>
      <c r="I60" s="4"/>
      <c r="J60" s="4">
        <v>44.74</v>
      </c>
      <c r="K60" s="4">
        <v>37.19</v>
      </c>
    </row>
    <row r="61" spans="1:11" x14ac:dyDescent="0.25">
      <c r="A61" s="5">
        <f>(73.71/2)</f>
        <v>36.854999999999997</v>
      </c>
      <c r="B61" s="5">
        <v>29.09</v>
      </c>
      <c r="C61" s="4"/>
      <c r="D61" s="4">
        <v>33.835000000000001</v>
      </c>
      <c r="E61" s="4">
        <v>29.95</v>
      </c>
      <c r="F61" s="4"/>
      <c r="G61" s="4">
        <v>42.08</v>
      </c>
      <c r="H61" s="4">
        <v>29.17</v>
      </c>
      <c r="I61" s="4"/>
      <c r="J61" s="4">
        <v>82.62</v>
      </c>
      <c r="K61" s="4">
        <v>28.24</v>
      </c>
    </row>
    <row r="62" spans="1:11" x14ac:dyDescent="0.25">
      <c r="A62" s="5">
        <f>(98.45/2)</f>
        <v>49.225000000000001</v>
      </c>
      <c r="B62" s="5">
        <v>28.46</v>
      </c>
      <c r="C62" s="4"/>
      <c r="D62" s="4">
        <v>33.130000000000003</v>
      </c>
      <c r="E62" s="4">
        <v>32.57</v>
      </c>
      <c r="F62" s="4"/>
      <c r="G62" s="4">
        <v>54.57</v>
      </c>
      <c r="H62" s="4">
        <v>28.84</v>
      </c>
      <c r="I62" s="4"/>
      <c r="J62" s="4">
        <v>32.914999999999999</v>
      </c>
      <c r="K62" s="4">
        <v>11.44</v>
      </c>
    </row>
    <row r="63" spans="1:11" x14ac:dyDescent="0.25">
      <c r="A63" s="5">
        <f>(37.06/2)</f>
        <v>18.53</v>
      </c>
      <c r="B63" s="5">
        <v>18.14</v>
      </c>
      <c r="C63" s="4"/>
      <c r="D63" s="4">
        <v>35.424999999999997</v>
      </c>
      <c r="E63" s="4">
        <v>29.25</v>
      </c>
      <c r="F63" s="4"/>
      <c r="G63" s="4">
        <v>47.3</v>
      </c>
      <c r="H63" s="4">
        <v>46.91</v>
      </c>
      <c r="I63" s="4"/>
      <c r="J63" s="4">
        <v>53.65</v>
      </c>
      <c r="K63" s="4">
        <v>32.4</v>
      </c>
    </row>
    <row r="64" spans="1:11" x14ac:dyDescent="0.25">
      <c r="A64" s="5">
        <f>(19.45/2)</f>
        <v>9.7249999999999996</v>
      </c>
      <c r="B64" s="5">
        <v>8.6</v>
      </c>
      <c r="C64" s="4"/>
      <c r="D64" s="4">
        <v>34.04</v>
      </c>
      <c r="E64" s="4">
        <v>24.74</v>
      </c>
      <c r="F64" s="4"/>
      <c r="G64" s="4">
        <v>51.65</v>
      </c>
      <c r="H64" s="4">
        <v>36.880000000000003</v>
      </c>
      <c r="I64" s="4"/>
      <c r="J64" s="4">
        <v>49.91</v>
      </c>
      <c r="K64" s="4">
        <v>46.03</v>
      </c>
    </row>
    <row r="65" spans="1:11" x14ac:dyDescent="0.25">
      <c r="A65" s="5">
        <f>(34.4/2)</f>
        <v>17.2</v>
      </c>
      <c r="B65" s="5">
        <v>25.13</v>
      </c>
      <c r="C65" s="4"/>
      <c r="D65" s="4">
        <v>21.45</v>
      </c>
      <c r="E65" s="4">
        <v>22.53</v>
      </c>
      <c r="F65" s="4"/>
      <c r="G65" s="4">
        <v>49.244999999999997</v>
      </c>
      <c r="H65" s="4">
        <v>19.32</v>
      </c>
      <c r="I65" s="4"/>
      <c r="J65" s="4">
        <v>48.94</v>
      </c>
      <c r="K65" s="4">
        <v>38.200000000000003</v>
      </c>
    </row>
    <row r="66" spans="1:11" x14ac:dyDescent="0.25">
      <c r="A66" s="5">
        <f>(35.63/2)</f>
        <v>17.815000000000001</v>
      </c>
      <c r="B66" s="5">
        <v>24.24</v>
      </c>
      <c r="C66" s="4"/>
      <c r="D66" s="4">
        <v>10.445</v>
      </c>
      <c r="E66" s="4">
        <v>10.4</v>
      </c>
      <c r="F66" s="4"/>
      <c r="G66" s="4">
        <v>60</v>
      </c>
      <c r="H66" s="4">
        <v>37.32</v>
      </c>
      <c r="I66" s="4"/>
      <c r="J66" s="4">
        <v>40.185000000000002</v>
      </c>
      <c r="K66" s="4">
        <v>27.2</v>
      </c>
    </row>
    <row r="67" spans="1:11" x14ac:dyDescent="0.25">
      <c r="A67" s="5">
        <f>(19.76/2)</f>
        <v>9.8800000000000008</v>
      </c>
      <c r="B67" s="5">
        <v>15.44</v>
      </c>
      <c r="C67" s="4"/>
      <c r="D67" s="4">
        <v>19.145</v>
      </c>
      <c r="E67" s="4">
        <v>25.01</v>
      </c>
      <c r="F67" s="4"/>
      <c r="G67" s="4">
        <v>68.234999999999999</v>
      </c>
      <c r="H67" s="4">
        <v>40.950000000000003</v>
      </c>
      <c r="I67" s="4"/>
      <c r="J67" s="4">
        <v>10.29</v>
      </c>
      <c r="K67" s="4">
        <v>8.81</v>
      </c>
    </row>
    <row r="68" spans="1:11" x14ac:dyDescent="0.25">
      <c r="A68" s="5">
        <f>(32.66/2)</f>
        <v>16.329999999999998</v>
      </c>
      <c r="B68" s="5">
        <v>22.39</v>
      </c>
      <c r="C68" s="4"/>
      <c r="D68" s="4">
        <v>16.739999999999998</v>
      </c>
      <c r="E68" s="4">
        <v>23.63</v>
      </c>
      <c r="F68" s="4"/>
      <c r="G68" s="4">
        <v>66.034999999999997</v>
      </c>
      <c r="H68" s="4">
        <v>34.65</v>
      </c>
      <c r="I68" s="4"/>
      <c r="J68" s="4">
        <v>19.145</v>
      </c>
      <c r="K68" s="4">
        <v>19.93</v>
      </c>
    </row>
    <row r="69" spans="1:11" x14ac:dyDescent="0.25">
      <c r="A69" s="5">
        <f>(81.6/2)</f>
        <v>40.799999999999997</v>
      </c>
      <c r="B69" s="5">
        <v>32.25</v>
      </c>
      <c r="C69" s="4"/>
      <c r="D69" s="4">
        <v>24.215</v>
      </c>
      <c r="E69" s="4">
        <v>28.81</v>
      </c>
      <c r="F69" s="4"/>
      <c r="G69" s="4">
        <v>66</v>
      </c>
      <c r="H69" s="4">
        <v>25.07</v>
      </c>
      <c r="I69" s="4"/>
      <c r="J69" s="4">
        <v>22.32</v>
      </c>
      <c r="K69" s="4">
        <v>24.72</v>
      </c>
    </row>
    <row r="70" spans="1:11" x14ac:dyDescent="0.25">
      <c r="A70" s="5">
        <f>(48.91/2)</f>
        <v>24.454999999999998</v>
      </c>
      <c r="B70" s="5">
        <v>22.13</v>
      </c>
      <c r="C70" s="4"/>
      <c r="D70" s="4">
        <v>27.59</v>
      </c>
      <c r="E70" s="4">
        <v>25.55</v>
      </c>
      <c r="F70" s="4"/>
      <c r="G70" s="4">
        <v>52.41</v>
      </c>
      <c r="H70" s="4">
        <v>29</v>
      </c>
      <c r="I70" s="4"/>
      <c r="J70" s="4">
        <v>12.234999999999999</v>
      </c>
      <c r="K70" s="4">
        <v>9.01</v>
      </c>
    </row>
    <row r="71" spans="1:11" x14ac:dyDescent="0.25">
      <c r="A71" s="5">
        <f>(67.47/2)</f>
        <v>33.734999999999999</v>
      </c>
      <c r="B71" s="5">
        <v>23.96</v>
      </c>
      <c r="C71" s="4"/>
      <c r="D71" s="4">
        <v>23.344999999999999</v>
      </c>
      <c r="E71" s="4">
        <v>28.27</v>
      </c>
      <c r="F71" s="4"/>
      <c r="G71" s="4">
        <v>62.81</v>
      </c>
      <c r="H71" s="4">
        <v>45.89</v>
      </c>
      <c r="I71" s="4"/>
      <c r="J71" s="4">
        <v>26.975000000000001</v>
      </c>
      <c r="K71" s="4">
        <v>21.09</v>
      </c>
    </row>
    <row r="72" spans="1:11" x14ac:dyDescent="0.25">
      <c r="A72" s="5">
        <f>(69.11/2)</f>
        <v>34.555</v>
      </c>
      <c r="B72" s="5">
        <v>24.77</v>
      </c>
      <c r="C72" s="4"/>
      <c r="D72" s="4">
        <v>24.215</v>
      </c>
      <c r="E72" s="4">
        <v>30.16</v>
      </c>
      <c r="F72" s="4"/>
      <c r="G72" s="4">
        <v>40.185000000000002</v>
      </c>
      <c r="H72" s="4">
        <v>31.68</v>
      </c>
      <c r="I72" s="4"/>
      <c r="J72" s="4">
        <v>26.72</v>
      </c>
      <c r="K72" s="4">
        <v>20.68</v>
      </c>
    </row>
    <row r="73" spans="1:11" x14ac:dyDescent="0.25">
      <c r="A73" s="5">
        <f>(36.96/2)</f>
        <v>18.48</v>
      </c>
      <c r="B73" s="5">
        <v>29.02</v>
      </c>
      <c r="C73" s="4"/>
      <c r="D73" s="4">
        <v>31.175000000000001</v>
      </c>
      <c r="E73" s="4">
        <v>16.07</v>
      </c>
      <c r="F73" s="4"/>
      <c r="G73" s="4">
        <v>34.094999999999999</v>
      </c>
      <c r="H73" s="4">
        <v>20.04</v>
      </c>
      <c r="I73" s="4"/>
      <c r="J73" s="4">
        <v>44.844999999999999</v>
      </c>
      <c r="K73" s="4">
        <v>30.05</v>
      </c>
    </row>
    <row r="74" spans="1:11" x14ac:dyDescent="0.25">
      <c r="A74" s="5">
        <f>(37.57/2)</f>
        <v>18.785</v>
      </c>
      <c r="B74" s="5">
        <v>18.02</v>
      </c>
      <c r="C74" s="4"/>
      <c r="D74" s="4">
        <v>27.85</v>
      </c>
      <c r="E74" s="4">
        <v>23.89</v>
      </c>
      <c r="F74" s="4"/>
      <c r="G74" s="4">
        <v>34.86</v>
      </c>
      <c r="H74" s="4">
        <v>31.57</v>
      </c>
      <c r="I74" s="4"/>
      <c r="J74" s="4">
        <v>36.04</v>
      </c>
      <c r="K74" s="4">
        <v>31.46</v>
      </c>
    </row>
    <row r="75" spans="1:11" x14ac:dyDescent="0.25">
      <c r="A75" s="5">
        <f>(65.73/2)</f>
        <v>32.865000000000002</v>
      </c>
      <c r="B75" s="5">
        <v>30.2</v>
      </c>
      <c r="C75" s="4"/>
      <c r="D75" s="4">
        <v>27.85</v>
      </c>
      <c r="E75" s="4">
        <v>27.09</v>
      </c>
      <c r="F75" s="4"/>
      <c r="G75" s="4">
        <v>62.555</v>
      </c>
      <c r="H75" s="4">
        <v>48.13</v>
      </c>
      <c r="I75" s="4"/>
      <c r="J75" s="4">
        <v>47.145000000000003</v>
      </c>
      <c r="K75" s="4">
        <v>32.79</v>
      </c>
    </row>
    <row r="76" spans="1:11" x14ac:dyDescent="0.25">
      <c r="A76" s="5">
        <f>(56.21/2)</f>
        <v>28.105</v>
      </c>
      <c r="B76" s="5">
        <v>31.27</v>
      </c>
      <c r="C76" s="4"/>
      <c r="D76" s="4">
        <v>47.35</v>
      </c>
      <c r="E76" s="4">
        <v>28.97</v>
      </c>
      <c r="F76" s="4"/>
      <c r="G76" s="4">
        <v>62.505000000000003</v>
      </c>
      <c r="H76" s="4">
        <v>40.090000000000003</v>
      </c>
      <c r="I76" s="4"/>
      <c r="J76" s="4">
        <v>38.65</v>
      </c>
      <c r="K76" s="4">
        <v>38.61</v>
      </c>
    </row>
    <row r="77" spans="1:11" x14ac:dyDescent="0.25">
      <c r="A77" s="5">
        <f>(84.98/2)</f>
        <v>42.49</v>
      </c>
      <c r="B77" s="5">
        <v>39.78</v>
      </c>
      <c r="C77" s="4"/>
      <c r="D77" s="4">
        <v>15.765000000000001</v>
      </c>
      <c r="E77" s="4">
        <v>22.8</v>
      </c>
      <c r="F77" s="4"/>
      <c r="G77" s="4">
        <v>39.314999999999998</v>
      </c>
      <c r="H77" s="4">
        <v>18.489999999999998</v>
      </c>
      <c r="I77" s="4"/>
      <c r="J77" s="4">
        <v>25.495000000000001</v>
      </c>
      <c r="K77" s="4">
        <v>26.65</v>
      </c>
    </row>
    <row r="78" spans="1:11" x14ac:dyDescent="0.25">
      <c r="A78" s="5">
        <f>(52.52/2)</f>
        <v>26.26</v>
      </c>
      <c r="B78" s="5">
        <v>30</v>
      </c>
      <c r="C78" s="4"/>
      <c r="D78" s="4">
        <v>98.234999999999999</v>
      </c>
      <c r="E78" s="4">
        <v>40.29</v>
      </c>
      <c r="F78" s="4"/>
      <c r="G78" s="4">
        <v>47.81</v>
      </c>
      <c r="H78" s="4">
        <v>31.69</v>
      </c>
      <c r="I78" s="4"/>
      <c r="J78" s="4">
        <v>24.93</v>
      </c>
      <c r="K78" s="4">
        <v>23.91</v>
      </c>
    </row>
    <row r="79" spans="1:11" x14ac:dyDescent="0.25">
      <c r="A79" s="5">
        <f>(29.18/2)</f>
        <v>14.59</v>
      </c>
      <c r="B79" s="5">
        <v>16.760000000000002</v>
      </c>
      <c r="C79" s="4"/>
      <c r="D79" s="4">
        <v>21.805</v>
      </c>
      <c r="E79" s="4">
        <v>26.62</v>
      </c>
      <c r="F79" s="4"/>
      <c r="G79" s="4">
        <v>33.375</v>
      </c>
      <c r="H79" s="4">
        <v>48.5</v>
      </c>
      <c r="I79" s="4"/>
      <c r="J79" s="4">
        <v>29.59</v>
      </c>
      <c r="K79" s="4">
        <v>20.45</v>
      </c>
    </row>
    <row r="80" spans="1:11" x14ac:dyDescent="0.25">
      <c r="A80" s="5">
        <f>(89.17/2)</f>
        <v>44.585000000000001</v>
      </c>
      <c r="B80" s="5">
        <v>29.58</v>
      </c>
      <c r="C80" s="4"/>
      <c r="D80" s="4">
        <v>31.84</v>
      </c>
      <c r="E80" s="4">
        <v>29.58</v>
      </c>
      <c r="F80" s="4"/>
      <c r="G80" s="4">
        <v>26.975000000000001</v>
      </c>
      <c r="H80" s="4">
        <v>41.49</v>
      </c>
      <c r="I80" s="4"/>
      <c r="J80" s="4">
        <v>21.96</v>
      </c>
      <c r="K80" s="4">
        <v>19.97</v>
      </c>
    </row>
    <row r="81" spans="1:11" x14ac:dyDescent="0.25">
      <c r="A81" s="5">
        <f>(72.38/2)</f>
        <v>36.19</v>
      </c>
      <c r="B81" s="5">
        <v>29.11</v>
      </c>
      <c r="C81" s="4"/>
      <c r="D81" s="4">
        <v>18.12</v>
      </c>
      <c r="E81" s="4">
        <v>24.32</v>
      </c>
      <c r="F81" s="4"/>
      <c r="G81" s="4">
        <v>13.865</v>
      </c>
      <c r="H81" s="4">
        <v>22.98</v>
      </c>
      <c r="I81" s="4"/>
      <c r="J81" s="4">
        <v>26.465</v>
      </c>
      <c r="K81" s="4">
        <v>33.74</v>
      </c>
    </row>
    <row r="82" spans="1:11" x14ac:dyDescent="0.25">
      <c r="A82" s="5">
        <f>(90.81/2)</f>
        <v>45.405000000000001</v>
      </c>
      <c r="B82" s="5">
        <v>27.91</v>
      </c>
      <c r="C82" s="4"/>
      <c r="D82" s="4">
        <v>27.59</v>
      </c>
      <c r="E82" s="4">
        <v>29.35</v>
      </c>
      <c r="F82" s="4"/>
      <c r="G82" s="4">
        <v>13.865</v>
      </c>
      <c r="H82" s="4">
        <v>34.64</v>
      </c>
      <c r="I82" s="4"/>
      <c r="J82" s="4">
        <v>49.45</v>
      </c>
      <c r="K82" s="4">
        <v>33.97</v>
      </c>
    </row>
    <row r="83" spans="1:11" x14ac:dyDescent="0.25">
      <c r="A83" s="5">
        <f>(51.09/2)</f>
        <v>25.545000000000002</v>
      </c>
      <c r="B83" s="5">
        <v>14.85</v>
      </c>
      <c r="C83" s="4"/>
      <c r="D83" s="4">
        <v>37.880000000000003</v>
      </c>
      <c r="E83" s="4">
        <v>36.32</v>
      </c>
      <c r="F83" s="4"/>
      <c r="G83" s="4">
        <v>75.2</v>
      </c>
      <c r="H83" s="4">
        <v>45.04</v>
      </c>
      <c r="I83" s="4"/>
      <c r="J83" s="4">
        <v>28.925000000000001</v>
      </c>
      <c r="K83" s="4">
        <v>28.42</v>
      </c>
    </row>
    <row r="84" spans="1:11" x14ac:dyDescent="0.25">
      <c r="A84" s="5">
        <f>(100.74/2)</f>
        <v>50.37</v>
      </c>
      <c r="B84" s="5">
        <v>27.84</v>
      </c>
      <c r="C84" s="4"/>
      <c r="D84" s="4">
        <v>23.29</v>
      </c>
      <c r="E84" s="4">
        <v>28.02</v>
      </c>
      <c r="F84" s="4"/>
      <c r="G84" s="4">
        <v>63.064999999999998</v>
      </c>
      <c r="H84" s="4">
        <v>41.82</v>
      </c>
      <c r="I84" s="4"/>
      <c r="J84" s="4">
        <v>24.98</v>
      </c>
      <c r="K84" s="4">
        <v>25.2</v>
      </c>
    </row>
    <row r="85" spans="1:11" x14ac:dyDescent="0.25">
      <c r="A85" s="5">
        <f>(145.28/2)</f>
        <v>72.64</v>
      </c>
      <c r="B85" s="5">
        <v>39.26</v>
      </c>
      <c r="C85" s="4"/>
      <c r="D85" s="4">
        <v>20.170000000000002</v>
      </c>
      <c r="E85" s="4">
        <v>27.57</v>
      </c>
      <c r="F85" s="4"/>
      <c r="G85" s="4">
        <v>62.655000000000001</v>
      </c>
      <c r="H85" s="4">
        <v>36.85</v>
      </c>
      <c r="I85" s="4"/>
      <c r="J85" s="4">
        <v>23.495000000000001</v>
      </c>
      <c r="K85" s="4">
        <v>23.8</v>
      </c>
    </row>
    <row r="86" spans="1:11" x14ac:dyDescent="0.25">
      <c r="A86" s="5">
        <f>(92.65/2)</f>
        <v>46.325000000000003</v>
      </c>
      <c r="B86" s="5">
        <v>32.340000000000003</v>
      </c>
      <c r="C86" s="4"/>
      <c r="D86" s="4">
        <v>35.015000000000001</v>
      </c>
      <c r="E86" s="4">
        <v>38.69</v>
      </c>
      <c r="F86" s="4"/>
      <c r="G86" s="4">
        <v>75.349999999999994</v>
      </c>
      <c r="H86" s="4">
        <v>41.24</v>
      </c>
      <c r="I86" s="4"/>
      <c r="J86" s="4">
        <v>30.46</v>
      </c>
      <c r="K86" s="4">
        <v>27.76</v>
      </c>
    </row>
    <row r="87" spans="1:11" x14ac:dyDescent="0.25">
      <c r="A87" s="5">
        <f>(64.7/2)</f>
        <v>32.35</v>
      </c>
      <c r="B87" s="5">
        <v>24.87</v>
      </c>
      <c r="C87" s="4"/>
      <c r="D87" s="4">
        <v>38.08</v>
      </c>
      <c r="E87" s="4">
        <v>39.18</v>
      </c>
      <c r="F87" s="4"/>
      <c r="G87" s="4">
        <v>33.630000000000003</v>
      </c>
      <c r="H87" s="4">
        <v>39.01</v>
      </c>
      <c r="I87" s="4"/>
      <c r="J87" s="4">
        <v>85.284999999999997</v>
      </c>
      <c r="K87" s="4">
        <v>33.340000000000003</v>
      </c>
    </row>
    <row r="88" spans="1:11" x14ac:dyDescent="0.25">
      <c r="A88" s="5">
        <f>(68.7/2)</f>
        <v>34.35</v>
      </c>
      <c r="B88" s="5">
        <v>29.2</v>
      </c>
      <c r="C88" s="4"/>
      <c r="D88" s="4">
        <v>29.69</v>
      </c>
      <c r="E88" s="4">
        <v>31.85</v>
      </c>
      <c r="F88" s="4"/>
      <c r="G88" s="4">
        <v>32.76</v>
      </c>
      <c r="H88" s="4">
        <v>32.93</v>
      </c>
      <c r="I88" s="4"/>
      <c r="J88" s="4">
        <v>58.87</v>
      </c>
      <c r="K88" s="4">
        <v>34.36</v>
      </c>
    </row>
    <row r="89" spans="1:11" x14ac:dyDescent="0.25">
      <c r="A89" s="4">
        <v>45.56</v>
      </c>
      <c r="B89" s="4">
        <v>26.8</v>
      </c>
      <c r="C89" s="4"/>
      <c r="D89" s="4">
        <v>21.09</v>
      </c>
      <c r="E89" s="4">
        <v>31</v>
      </c>
      <c r="F89" s="4"/>
      <c r="G89" s="4">
        <v>6.1950000000000003</v>
      </c>
      <c r="H89" s="4">
        <v>10.63</v>
      </c>
      <c r="I89" s="4"/>
      <c r="J89" s="4">
        <v>30.405000000000001</v>
      </c>
      <c r="K89" s="4">
        <v>12.26</v>
      </c>
    </row>
    <row r="90" spans="1:11" x14ac:dyDescent="0.25">
      <c r="A90" s="4">
        <v>34.4</v>
      </c>
      <c r="B90" s="4">
        <v>18.36</v>
      </c>
      <c r="C90" s="4"/>
      <c r="D90" s="4">
        <v>33.17</v>
      </c>
      <c r="E90" s="4">
        <v>41.38</v>
      </c>
      <c r="F90" s="4"/>
      <c r="G90" s="4">
        <v>17.3</v>
      </c>
      <c r="H90" s="4">
        <v>28.18</v>
      </c>
      <c r="I90" s="4"/>
      <c r="J90" s="4">
        <v>25.9</v>
      </c>
      <c r="K90" s="4">
        <v>10.039999999999999</v>
      </c>
    </row>
    <row r="91" spans="1:11" x14ac:dyDescent="0.25">
      <c r="A91" s="4">
        <v>48.12</v>
      </c>
      <c r="B91" s="4">
        <v>26.3</v>
      </c>
      <c r="C91" s="4"/>
      <c r="D91" s="4">
        <v>25.85</v>
      </c>
      <c r="E91" s="4">
        <v>34.36</v>
      </c>
      <c r="F91" s="4"/>
      <c r="G91" s="4">
        <v>78.465000000000003</v>
      </c>
      <c r="H91" s="4">
        <v>30.8</v>
      </c>
      <c r="I91" s="4"/>
      <c r="J91" s="4">
        <v>14.18</v>
      </c>
      <c r="K91" s="4">
        <v>14.03</v>
      </c>
    </row>
    <row r="92" spans="1:11" x14ac:dyDescent="0.25">
      <c r="A92" s="4">
        <v>46.585000000000001</v>
      </c>
      <c r="B92" s="4">
        <v>32.81</v>
      </c>
      <c r="C92" s="4"/>
      <c r="D92" s="4">
        <v>38.085000000000001</v>
      </c>
      <c r="E92" s="4">
        <v>24.3</v>
      </c>
      <c r="F92" s="4"/>
      <c r="G92" s="4">
        <v>64.040000000000006</v>
      </c>
      <c r="H92" s="4">
        <v>41.83</v>
      </c>
      <c r="I92" s="4"/>
      <c r="J92" s="4">
        <v>17.355</v>
      </c>
      <c r="K92" s="4">
        <v>16.22</v>
      </c>
    </row>
    <row r="93" spans="1:11" x14ac:dyDescent="0.25">
      <c r="A93" s="4">
        <v>46.125</v>
      </c>
      <c r="B93" s="4">
        <v>16.89</v>
      </c>
      <c r="C93" s="4"/>
      <c r="D93" s="4">
        <v>18.579999999999998</v>
      </c>
      <c r="E93" s="4">
        <v>23.52</v>
      </c>
      <c r="F93" s="4"/>
      <c r="G93" s="4">
        <v>82.98</v>
      </c>
      <c r="H93" s="4">
        <v>33.53</v>
      </c>
      <c r="I93" s="4"/>
      <c r="J93" s="4">
        <v>16.739999999999998</v>
      </c>
      <c r="K93" s="4">
        <v>14.6</v>
      </c>
    </row>
    <row r="94" spans="1:11" x14ac:dyDescent="0.25">
      <c r="A94" s="4">
        <v>19.399999999999999</v>
      </c>
      <c r="B94" s="4">
        <v>10.14</v>
      </c>
      <c r="C94" s="4"/>
      <c r="D94" s="4">
        <v>18.07</v>
      </c>
      <c r="E94" s="4">
        <v>22.4</v>
      </c>
      <c r="F94" s="4"/>
      <c r="G94" s="4">
        <v>39.840000000000003</v>
      </c>
      <c r="H94" s="4">
        <v>14.5</v>
      </c>
      <c r="I94" s="4"/>
      <c r="J94" s="4">
        <v>16.895</v>
      </c>
      <c r="K94" s="4">
        <v>15.38</v>
      </c>
    </row>
    <row r="95" spans="1:11" x14ac:dyDescent="0.25">
      <c r="A95" s="4">
        <v>56.055</v>
      </c>
      <c r="B95" s="4">
        <v>23.02</v>
      </c>
      <c r="C95" s="4"/>
      <c r="D95" s="4">
        <v>25.03</v>
      </c>
      <c r="E95" s="4">
        <v>25.94</v>
      </c>
      <c r="F95" s="4"/>
      <c r="G95" s="4">
        <v>55.185000000000002</v>
      </c>
      <c r="H95" s="4">
        <v>33.340000000000003</v>
      </c>
      <c r="I95" s="4"/>
      <c r="J95" s="4">
        <v>18.579999999999998</v>
      </c>
      <c r="K95" s="4">
        <v>19.62</v>
      </c>
    </row>
    <row r="96" spans="1:11" x14ac:dyDescent="0.25">
      <c r="A96" s="4">
        <v>67.11</v>
      </c>
      <c r="B96" s="4">
        <v>22.67</v>
      </c>
      <c r="C96" s="4"/>
      <c r="D96" s="4">
        <v>42.13</v>
      </c>
      <c r="E96" s="4">
        <v>32.22</v>
      </c>
      <c r="F96" s="4"/>
      <c r="G96" s="4">
        <v>48.424999999999997</v>
      </c>
      <c r="H96" s="4">
        <v>39.1</v>
      </c>
      <c r="I96" s="4"/>
      <c r="J96" s="4">
        <v>25.085000000000001</v>
      </c>
      <c r="K96" s="4">
        <v>27.51</v>
      </c>
    </row>
    <row r="97" spans="1:11" x14ac:dyDescent="0.25">
      <c r="A97" s="4">
        <v>53.7</v>
      </c>
      <c r="B97" s="4">
        <v>30.89</v>
      </c>
      <c r="C97" s="4"/>
      <c r="D97" s="4">
        <v>33.225000000000001</v>
      </c>
      <c r="E97" s="4">
        <v>16.2</v>
      </c>
      <c r="F97" s="4"/>
      <c r="G97" s="4">
        <v>47.454999999999998</v>
      </c>
      <c r="H97" s="4">
        <v>34.85</v>
      </c>
      <c r="I97" s="4"/>
      <c r="J97" s="4">
        <v>32.865000000000002</v>
      </c>
      <c r="K97" s="4">
        <v>22.43</v>
      </c>
    </row>
    <row r="98" spans="1:11" x14ac:dyDescent="0.25">
      <c r="A98" s="4">
        <v>27.95</v>
      </c>
      <c r="B98" s="4">
        <v>17.010000000000002</v>
      </c>
      <c r="C98" s="4"/>
      <c r="D98" s="4">
        <v>15.705</v>
      </c>
      <c r="E98" s="4">
        <v>19.190000000000001</v>
      </c>
      <c r="F98" s="4"/>
      <c r="G98" s="4">
        <v>52.88</v>
      </c>
      <c r="H98" s="4">
        <v>24.24</v>
      </c>
      <c r="I98" s="4"/>
      <c r="J98" s="4">
        <v>31.274999999999999</v>
      </c>
      <c r="K98" s="4">
        <v>22.27</v>
      </c>
    </row>
    <row r="99" spans="1:11" x14ac:dyDescent="0.25">
      <c r="A99" s="4">
        <v>49.45</v>
      </c>
      <c r="B99" s="4">
        <v>24.46</v>
      </c>
      <c r="C99" s="4"/>
      <c r="D99" s="4">
        <v>33.07</v>
      </c>
      <c r="E99" s="4">
        <v>30.08</v>
      </c>
      <c r="F99" s="4"/>
      <c r="G99" s="4">
        <v>79.704999999999998</v>
      </c>
      <c r="H99" s="4">
        <v>36.049999999999997</v>
      </c>
      <c r="I99" s="4"/>
      <c r="J99" s="4">
        <v>24.58</v>
      </c>
      <c r="K99" s="4">
        <v>23.52</v>
      </c>
    </row>
    <row r="100" spans="1:11" x14ac:dyDescent="0.25">
      <c r="A100" s="4">
        <v>23.85</v>
      </c>
      <c r="B100" s="4">
        <v>18.47</v>
      </c>
      <c r="C100" s="4"/>
      <c r="D100" s="4">
        <v>41.515000000000001</v>
      </c>
      <c r="E100" s="4">
        <v>33.33</v>
      </c>
      <c r="F100" s="4"/>
      <c r="G100" s="4">
        <v>66.239999999999995</v>
      </c>
      <c r="H100" s="4">
        <v>39.200000000000003</v>
      </c>
      <c r="I100" s="4"/>
      <c r="J100" s="4">
        <v>28.614999999999998</v>
      </c>
      <c r="K100" s="4">
        <v>27.07</v>
      </c>
    </row>
    <row r="101" spans="1:11" x14ac:dyDescent="0.25">
      <c r="A101" s="4">
        <v>25.03</v>
      </c>
      <c r="B101" s="4">
        <v>17.04</v>
      </c>
      <c r="C101" s="4"/>
      <c r="D101" s="4">
        <v>9.7249999999999996</v>
      </c>
      <c r="E101" s="4">
        <v>13.66</v>
      </c>
      <c r="F101" s="4"/>
      <c r="G101" s="4">
        <v>66.19</v>
      </c>
      <c r="H101" s="4">
        <v>34.46</v>
      </c>
      <c r="I101" s="4"/>
      <c r="J101" s="4">
        <v>50.064999999999998</v>
      </c>
      <c r="K101" s="4">
        <v>24.18</v>
      </c>
    </row>
    <row r="102" spans="1:11" x14ac:dyDescent="0.25">
      <c r="A102" s="4">
        <v>45.715000000000003</v>
      </c>
      <c r="B102" s="4">
        <v>25.2</v>
      </c>
      <c r="C102" s="4"/>
      <c r="D102" s="4">
        <v>27.18</v>
      </c>
      <c r="E102" s="4">
        <v>25.31</v>
      </c>
      <c r="F102" s="4"/>
      <c r="G102" s="4">
        <v>50.424999999999997</v>
      </c>
      <c r="H102" s="4">
        <v>30.38</v>
      </c>
      <c r="I102" s="4"/>
      <c r="J102" s="4">
        <v>21.14</v>
      </c>
      <c r="K102" s="4">
        <v>22.52</v>
      </c>
    </row>
    <row r="103" spans="1:11" x14ac:dyDescent="0.25">
      <c r="A103" s="4">
        <v>45.05</v>
      </c>
      <c r="B103" s="4">
        <v>21.82</v>
      </c>
      <c r="C103" s="4"/>
      <c r="D103" s="4">
        <v>38.29</v>
      </c>
      <c r="E103" s="4">
        <v>24.85</v>
      </c>
      <c r="F103" s="4"/>
      <c r="G103" s="4">
        <v>77.86</v>
      </c>
      <c r="H103" s="4">
        <v>24.95</v>
      </c>
      <c r="I103" s="4"/>
      <c r="J103" s="4">
        <v>41.055</v>
      </c>
      <c r="K103" s="4">
        <v>20.37</v>
      </c>
    </row>
    <row r="104" spans="1:11" x14ac:dyDescent="0.25">
      <c r="A104" s="4">
        <v>22.625</v>
      </c>
      <c r="B104" s="4">
        <v>18.59</v>
      </c>
      <c r="C104" s="4"/>
      <c r="D104" s="4">
        <v>32.865000000000002</v>
      </c>
      <c r="E104" s="4">
        <v>28.77</v>
      </c>
      <c r="F104" s="4"/>
      <c r="G104" s="4">
        <v>53.185000000000002</v>
      </c>
      <c r="H104" s="4">
        <v>18.72</v>
      </c>
      <c r="I104" s="4"/>
      <c r="J104" s="4">
        <v>50.22</v>
      </c>
      <c r="K104" s="4">
        <v>33.409999999999997</v>
      </c>
    </row>
    <row r="105" spans="1:11" x14ac:dyDescent="0.25">
      <c r="A105" s="4">
        <v>10.75</v>
      </c>
      <c r="B105" s="4">
        <v>14.1</v>
      </c>
      <c r="C105" s="4"/>
      <c r="D105" s="4">
        <v>32.865000000000002</v>
      </c>
      <c r="E105" s="4">
        <v>26.52</v>
      </c>
      <c r="F105" s="4"/>
      <c r="G105" s="4">
        <v>75.405000000000001</v>
      </c>
      <c r="H105" s="4">
        <v>24.01</v>
      </c>
      <c r="I105" s="4"/>
      <c r="J105" s="4">
        <v>35.375</v>
      </c>
      <c r="K105" s="4">
        <v>18.29</v>
      </c>
    </row>
    <row r="106" spans="1:11" x14ac:dyDescent="0.25">
      <c r="A106" s="4">
        <v>7.8849999999999998</v>
      </c>
      <c r="B106" s="4">
        <v>10.47</v>
      </c>
      <c r="C106" s="4"/>
      <c r="D106" s="4">
        <v>23.855</v>
      </c>
      <c r="E106" s="4">
        <v>33.04</v>
      </c>
      <c r="F106" s="4"/>
      <c r="G106" s="4">
        <v>83.185000000000002</v>
      </c>
      <c r="H106" s="4">
        <v>29.86</v>
      </c>
      <c r="I106" s="4"/>
      <c r="J106" s="4">
        <v>13.31</v>
      </c>
      <c r="K106" s="4">
        <v>11.8</v>
      </c>
    </row>
    <row r="107" spans="1:11" x14ac:dyDescent="0.25">
      <c r="A107" s="4">
        <v>23.035</v>
      </c>
      <c r="B107" s="4">
        <v>19.07</v>
      </c>
      <c r="C107" s="4"/>
      <c r="D107" s="4">
        <v>43.1</v>
      </c>
      <c r="E107" s="4">
        <v>37.6</v>
      </c>
      <c r="F107" s="4"/>
      <c r="G107" s="4">
        <v>38.085000000000001</v>
      </c>
      <c r="H107" s="4">
        <v>15.54</v>
      </c>
      <c r="I107" s="4"/>
      <c r="J107" s="4">
        <v>32.914999999999999</v>
      </c>
      <c r="K107" s="4">
        <v>23.76</v>
      </c>
    </row>
    <row r="108" spans="1:11" x14ac:dyDescent="0.25">
      <c r="A108" s="4">
        <v>30.61</v>
      </c>
      <c r="B108" s="4">
        <v>17.82</v>
      </c>
      <c r="C108" s="4"/>
      <c r="D108" s="4">
        <v>22.065000000000001</v>
      </c>
      <c r="E108" s="4">
        <v>24.69</v>
      </c>
      <c r="F108" s="4"/>
      <c r="G108" s="4">
        <v>27.085000000000001</v>
      </c>
      <c r="H108" s="4">
        <v>18.399999999999999</v>
      </c>
      <c r="I108" s="4"/>
      <c r="J108" s="4">
        <v>35.524999999999999</v>
      </c>
      <c r="K108" s="4">
        <v>32.799999999999997</v>
      </c>
    </row>
    <row r="109" spans="1:11" x14ac:dyDescent="0.25">
      <c r="A109" s="4">
        <v>50.73</v>
      </c>
      <c r="B109" s="4">
        <v>24.67</v>
      </c>
      <c r="C109" s="4"/>
      <c r="D109" s="4">
        <v>16.024999999999999</v>
      </c>
      <c r="E109" s="4">
        <v>17.95</v>
      </c>
      <c r="F109" s="4"/>
      <c r="G109" s="4">
        <v>63.93</v>
      </c>
      <c r="H109" s="4">
        <v>36.950000000000003</v>
      </c>
      <c r="I109" s="4"/>
      <c r="J109" s="4">
        <v>45.865000000000002</v>
      </c>
      <c r="K109" s="4">
        <v>33.78</v>
      </c>
    </row>
    <row r="110" spans="1:11" x14ac:dyDescent="0.25">
      <c r="A110" s="4">
        <v>50.73</v>
      </c>
      <c r="B110" s="4">
        <v>26.12</v>
      </c>
      <c r="C110" s="4"/>
      <c r="D110" s="4">
        <v>37.115000000000002</v>
      </c>
      <c r="E110" s="4">
        <v>26.58</v>
      </c>
      <c r="F110" s="4"/>
      <c r="G110" s="4">
        <v>101.05</v>
      </c>
      <c r="H110" s="4">
        <v>36.54</v>
      </c>
      <c r="I110" s="4"/>
      <c r="J110" s="4">
        <v>34.04</v>
      </c>
      <c r="K110" s="4">
        <v>25.31</v>
      </c>
    </row>
    <row r="111" spans="1:11" x14ac:dyDescent="0.25">
      <c r="A111" s="4">
        <v>28.46</v>
      </c>
      <c r="B111" s="4">
        <v>19.059999999999999</v>
      </c>
      <c r="C111" s="4"/>
      <c r="D111" s="4">
        <v>12.595000000000001</v>
      </c>
      <c r="E111" s="4">
        <v>13.11</v>
      </c>
      <c r="F111" s="4"/>
      <c r="G111" s="4">
        <v>56.43</v>
      </c>
      <c r="H111" s="4">
        <v>14.63</v>
      </c>
      <c r="I111" s="4"/>
      <c r="J111" s="4">
        <v>39.979999999999997</v>
      </c>
      <c r="K111" s="4">
        <v>29.1</v>
      </c>
    </row>
    <row r="112" spans="1:11" x14ac:dyDescent="0.25">
      <c r="A112" s="4">
        <v>71.564999999999998</v>
      </c>
      <c r="B112" s="4">
        <v>24.31</v>
      </c>
      <c r="C112" s="4"/>
      <c r="D112" s="4">
        <v>15.205</v>
      </c>
      <c r="E112" s="4">
        <v>14.6</v>
      </c>
      <c r="F112" s="4"/>
      <c r="G112" s="4">
        <v>68.545000000000002</v>
      </c>
      <c r="H112" s="4">
        <v>24.72</v>
      </c>
      <c r="I112" s="4"/>
      <c r="J112" s="4">
        <v>24.88</v>
      </c>
      <c r="K112" s="4">
        <v>30.95</v>
      </c>
    </row>
    <row r="113" spans="1:11" x14ac:dyDescent="0.25">
      <c r="A113" s="4">
        <v>33.685000000000002</v>
      </c>
      <c r="B113" s="4">
        <v>20.21</v>
      </c>
      <c r="C113" s="4"/>
      <c r="D113" s="4">
        <v>37.115000000000002</v>
      </c>
      <c r="E113" s="4">
        <v>27.73</v>
      </c>
      <c r="F113" s="4"/>
      <c r="G113" s="4">
        <v>67.78</v>
      </c>
      <c r="H113" s="4">
        <v>22.01</v>
      </c>
      <c r="I113" s="4"/>
      <c r="J113" s="4">
        <v>35.729999999999997</v>
      </c>
      <c r="K113" s="4">
        <v>33.43</v>
      </c>
    </row>
    <row r="114" spans="1:11" x14ac:dyDescent="0.25">
      <c r="A114" s="4">
        <v>47.965000000000003</v>
      </c>
      <c r="B114" s="4">
        <v>22.61</v>
      </c>
      <c r="C114" s="4"/>
      <c r="D114" s="4">
        <v>46.734999999999999</v>
      </c>
      <c r="E114" s="4">
        <v>28.52</v>
      </c>
      <c r="F114" s="4"/>
      <c r="G114" s="4">
        <v>49.655000000000001</v>
      </c>
      <c r="H114" s="4">
        <v>12.9</v>
      </c>
      <c r="I114" s="4"/>
      <c r="J114" s="4">
        <v>42.54</v>
      </c>
      <c r="K114" s="4">
        <v>34.56</v>
      </c>
    </row>
    <row r="115" spans="1:11" x14ac:dyDescent="0.25">
      <c r="A115" s="4">
        <v>30.15</v>
      </c>
      <c r="B115" s="4">
        <v>26.5</v>
      </c>
      <c r="C115" s="4"/>
      <c r="D115" s="4">
        <v>22.114999999999998</v>
      </c>
      <c r="E115" s="4">
        <v>27.34</v>
      </c>
      <c r="F115" s="4"/>
      <c r="G115" s="4">
        <v>43.87</v>
      </c>
      <c r="H115" s="4">
        <v>17.73</v>
      </c>
      <c r="I115" s="4"/>
      <c r="J115" s="4">
        <v>49.244999999999997</v>
      </c>
      <c r="K115" s="4">
        <v>23.96</v>
      </c>
    </row>
    <row r="116" spans="1:11" x14ac:dyDescent="0.25">
      <c r="A116" s="4">
        <v>35.884999999999998</v>
      </c>
      <c r="B116" s="4">
        <v>23.83</v>
      </c>
      <c r="C116" s="4"/>
      <c r="D116" s="4">
        <v>35.375</v>
      </c>
      <c r="E116" s="4">
        <v>30.97</v>
      </c>
      <c r="F116" s="4"/>
      <c r="G116" s="4">
        <v>36.244999999999997</v>
      </c>
      <c r="H116" s="4">
        <v>23.11</v>
      </c>
      <c r="I116" s="4"/>
      <c r="J116" s="4">
        <v>43.77</v>
      </c>
      <c r="K116" s="4">
        <v>17.66</v>
      </c>
    </row>
    <row r="117" spans="1:11" x14ac:dyDescent="0.25">
      <c r="A117" s="4">
        <v>35.884999999999998</v>
      </c>
      <c r="B117" s="4">
        <v>22.75</v>
      </c>
      <c r="C117" s="4"/>
      <c r="D117" s="4">
        <v>35.375</v>
      </c>
      <c r="E117" s="4">
        <v>31.85</v>
      </c>
      <c r="F117" s="4"/>
      <c r="G117" s="4">
        <v>48.375</v>
      </c>
      <c r="H117" s="4">
        <v>28.3</v>
      </c>
      <c r="I117" s="4"/>
      <c r="J117" s="4">
        <v>62.094999999999999</v>
      </c>
      <c r="K117" s="4">
        <v>26.49</v>
      </c>
    </row>
    <row r="118" spans="1:11" x14ac:dyDescent="0.25">
      <c r="A118" s="4">
        <v>30.51</v>
      </c>
      <c r="B118" s="4">
        <v>19.61</v>
      </c>
      <c r="C118" s="4"/>
      <c r="D118" s="4">
        <v>37.47</v>
      </c>
      <c r="E118" s="4">
        <v>33.479999999999997</v>
      </c>
      <c r="F118" s="4"/>
      <c r="G118" s="4">
        <v>56.67</v>
      </c>
      <c r="H118" s="4">
        <v>29.61</v>
      </c>
      <c r="I118" s="4"/>
      <c r="J118" s="4">
        <v>52.164999999999999</v>
      </c>
      <c r="K118" s="4">
        <v>32.94</v>
      </c>
    </row>
    <row r="119" spans="1:11" x14ac:dyDescent="0.25">
      <c r="A119" s="4">
        <v>29.33</v>
      </c>
      <c r="B119" s="4">
        <v>21.4</v>
      </c>
      <c r="C119" s="4"/>
      <c r="D119" s="4">
        <v>37.47</v>
      </c>
      <c r="E119" s="4">
        <v>22.71</v>
      </c>
      <c r="F119" s="4"/>
      <c r="G119" s="4">
        <v>33.119999999999997</v>
      </c>
      <c r="H119" s="4">
        <v>21.17</v>
      </c>
      <c r="I119" s="4"/>
      <c r="J119" s="4">
        <v>37.06</v>
      </c>
      <c r="K119" s="4">
        <v>18.829999999999998</v>
      </c>
    </row>
    <row r="120" spans="1:11" x14ac:dyDescent="0.25">
      <c r="A120" s="4">
        <v>33.325000000000003</v>
      </c>
      <c r="B120" s="4">
        <v>31</v>
      </c>
      <c r="C120" s="4"/>
      <c r="D120" s="4">
        <v>15.205</v>
      </c>
      <c r="E120" s="4">
        <v>22.27</v>
      </c>
      <c r="F120" s="4"/>
      <c r="G120" s="4">
        <v>49.244999999999997</v>
      </c>
      <c r="H120" s="4">
        <v>21.96</v>
      </c>
      <c r="I120" s="4"/>
      <c r="J120" s="4">
        <v>47.454999999999998</v>
      </c>
      <c r="K120" s="4">
        <v>20.51</v>
      </c>
    </row>
    <row r="121" spans="1:11" x14ac:dyDescent="0.25">
      <c r="A121" s="4">
        <v>45.51</v>
      </c>
      <c r="B121" s="4">
        <v>35.96</v>
      </c>
      <c r="C121" s="4"/>
      <c r="D121" s="4">
        <v>23.24</v>
      </c>
      <c r="E121" s="4">
        <v>23.28</v>
      </c>
      <c r="F121" s="4"/>
      <c r="G121" s="4">
        <v>42.795000000000002</v>
      </c>
      <c r="H121" s="4">
        <v>23.54</v>
      </c>
      <c r="I121" s="4"/>
      <c r="J121" s="4">
        <v>57.744999999999997</v>
      </c>
      <c r="K121" s="4">
        <v>33.19</v>
      </c>
    </row>
    <row r="122" spans="1:11" x14ac:dyDescent="0.25">
      <c r="A122" s="4">
        <v>29.385000000000002</v>
      </c>
      <c r="B122" s="4">
        <v>28.07</v>
      </c>
      <c r="C122" s="4"/>
      <c r="D122" s="4">
        <v>36.395000000000003</v>
      </c>
      <c r="E122" s="4">
        <v>41.11</v>
      </c>
      <c r="F122" s="4"/>
      <c r="G122" s="4">
        <v>34.04</v>
      </c>
      <c r="H122" s="4">
        <v>20.89</v>
      </c>
      <c r="I122" s="4"/>
      <c r="J122" s="4">
        <v>73.765000000000001</v>
      </c>
      <c r="K122" s="4">
        <v>33.75</v>
      </c>
    </row>
    <row r="123" spans="1:11" x14ac:dyDescent="0.25">
      <c r="A123" s="4">
        <v>21.4</v>
      </c>
      <c r="B123" s="4">
        <v>20.05</v>
      </c>
      <c r="C123" s="4"/>
      <c r="D123" s="4">
        <v>25.85</v>
      </c>
      <c r="E123" s="4">
        <v>31.75</v>
      </c>
      <c r="F123" s="4"/>
      <c r="G123" s="4">
        <v>99.35</v>
      </c>
      <c r="H123" s="4">
        <v>33.450000000000003</v>
      </c>
      <c r="I123" s="4"/>
      <c r="J123" s="4">
        <v>29.434999999999999</v>
      </c>
      <c r="K123" s="4">
        <v>31.82</v>
      </c>
    </row>
    <row r="124" spans="1:11" x14ac:dyDescent="0.25">
      <c r="A124" s="4">
        <v>62.965000000000003</v>
      </c>
      <c r="B124" s="4">
        <v>29</v>
      </c>
      <c r="C124" s="4"/>
      <c r="D124" s="4">
        <v>22.73</v>
      </c>
      <c r="E124" s="4">
        <v>30.61</v>
      </c>
      <c r="F124" s="4"/>
      <c r="G124" s="4">
        <v>40.695</v>
      </c>
      <c r="H124" s="4">
        <v>21.54</v>
      </c>
      <c r="I124" s="4"/>
      <c r="J124" s="4">
        <v>28.05</v>
      </c>
      <c r="K124" s="4">
        <v>26.15</v>
      </c>
    </row>
    <row r="125" spans="1:11" x14ac:dyDescent="0.25">
      <c r="A125" s="4">
        <v>76.989999999999995</v>
      </c>
      <c r="B125" s="4">
        <v>25.61</v>
      </c>
      <c r="C125" s="4"/>
      <c r="D125" s="4">
        <v>17.405000000000001</v>
      </c>
      <c r="E125" s="4">
        <v>30.59</v>
      </c>
      <c r="F125" s="4"/>
      <c r="G125" s="4">
        <v>22.574999999999999</v>
      </c>
      <c r="H125" s="4">
        <v>6.58</v>
      </c>
      <c r="I125" s="4"/>
      <c r="J125" s="4">
        <v>31.225000000000001</v>
      </c>
      <c r="K125" s="4">
        <v>24.31</v>
      </c>
    </row>
    <row r="126" spans="1:11" x14ac:dyDescent="0.25">
      <c r="A126" s="4">
        <v>74.534999999999997</v>
      </c>
      <c r="B126" s="4">
        <v>23.72</v>
      </c>
      <c r="C126" s="4"/>
      <c r="D126" s="4">
        <v>22.524999999999999</v>
      </c>
      <c r="E126" s="4">
        <v>30.72</v>
      </c>
      <c r="F126" s="4"/>
      <c r="G126" s="4">
        <v>85.64</v>
      </c>
      <c r="H126" s="4">
        <v>33.700000000000003</v>
      </c>
      <c r="I126" s="4"/>
      <c r="J126" s="4">
        <v>31.33</v>
      </c>
      <c r="K126" s="4">
        <v>26.82</v>
      </c>
    </row>
    <row r="127" spans="1:11" x14ac:dyDescent="0.25">
      <c r="A127" s="4">
        <v>76.834999999999994</v>
      </c>
      <c r="B127" s="4">
        <v>29.91</v>
      </c>
      <c r="C127" s="4"/>
      <c r="D127" s="4">
        <v>36.6</v>
      </c>
      <c r="E127" s="4">
        <v>25.58</v>
      </c>
      <c r="F127" s="4"/>
      <c r="G127" s="4">
        <v>94.295000000000002</v>
      </c>
      <c r="H127" s="4">
        <v>28.63</v>
      </c>
      <c r="I127" s="4"/>
      <c r="J127" s="4">
        <v>24.06</v>
      </c>
      <c r="K127" s="4">
        <v>23.97</v>
      </c>
    </row>
    <row r="128" spans="1:11" x14ac:dyDescent="0.25">
      <c r="A128" s="4">
        <v>67.775000000000006</v>
      </c>
      <c r="B128" s="4">
        <v>25.24</v>
      </c>
      <c r="C128" s="4"/>
      <c r="D128" s="4">
        <v>23.035</v>
      </c>
      <c r="E128" s="4">
        <v>24.82</v>
      </c>
      <c r="F128" s="4"/>
      <c r="G128" s="4">
        <v>77.349999999999994</v>
      </c>
      <c r="H128" s="4">
        <v>13.71</v>
      </c>
      <c r="I128" s="4"/>
      <c r="J128" s="4">
        <v>13.154999999999999</v>
      </c>
      <c r="K128" s="4">
        <v>16.96</v>
      </c>
    </row>
    <row r="129" spans="1:11" x14ac:dyDescent="0.25">
      <c r="A129" s="4">
        <v>75.61</v>
      </c>
      <c r="B129" s="4">
        <v>28.68</v>
      </c>
      <c r="C129" s="4"/>
      <c r="D129" s="4">
        <v>18.89</v>
      </c>
      <c r="E129" s="4">
        <v>25.25</v>
      </c>
      <c r="F129" s="4"/>
      <c r="G129" s="4">
        <v>69.974999999999994</v>
      </c>
      <c r="H129" s="4">
        <v>18.93</v>
      </c>
      <c r="I129" s="4"/>
      <c r="J129" s="4">
        <v>19.86</v>
      </c>
      <c r="K129" s="4">
        <v>20.399999999999999</v>
      </c>
    </row>
    <row r="130" spans="1:11" x14ac:dyDescent="0.25">
      <c r="A130" s="4">
        <v>60.405000000000001</v>
      </c>
      <c r="B130" s="4">
        <v>27.64</v>
      </c>
      <c r="C130" s="4"/>
      <c r="D130" s="4">
        <v>22.114999999999998</v>
      </c>
      <c r="E130" s="4">
        <v>25.79</v>
      </c>
      <c r="F130" s="4"/>
      <c r="G130" s="4">
        <v>64.754999999999995</v>
      </c>
      <c r="H130" s="4">
        <v>32.11</v>
      </c>
      <c r="I130" s="4"/>
      <c r="J130" s="4">
        <v>30.254999999999999</v>
      </c>
      <c r="K130" s="4">
        <v>23.14</v>
      </c>
    </row>
    <row r="131" spans="1:11" x14ac:dyDescent="0.25">
      <c r="A131" s="4">
        <v>69.209999999999994</v>
      </c>
      <c r="B131" s="4">
        <v>29.63</v>
      </c>
      <c r="C131" s="4"/>
      <c r="D131" s="4">
        <v>46.225000000000001</v>
      </c>
      <c r="E131" s="4">
        <v>40.56</v>
      </c>
      <c r="F131" s="4"/>
      <c r="G131" s="4">
        <v>99.73</v>
      </c>
      <c r="H131" s="4">
        <v>23.37</v>
      </c>
      <c r="I131" s="4"/>
      <c r="J131" s="4">
        <v>23.905000000000001</v>
      </c>
      <c r="K131" s="4">
        <v>20.69</v>
      </c>
    </row>
    <row r="132" spans="1:11" x14ac:dyDescent="0.25">
      <c r="A132" s="4">
        <v>56.924999999999997</v>
      </c>
      <c r="B132" s="4">
        <v>35.19</v>
      </c>
      <c r="C132" s="4"/>
      <c r="D132" s="4">
        <v>36.225000000000001</v>
      </c>
      <c r="E132" s="4">
        <v>36.409999999999997</v>
      </c>
      <c r="F132" s="4"/>
      <c r="G132" s="4">
        <v>65.525000000000006</v>
      </c>
      <c r="H132" s="4">
        <v>20.100000000000001</v>
      </c>
      <c r="I132" s="4"/>
      <c r="J132" s="4">
        <v>21.6</v>
      </c>
      <c r="K132" s="4">
        <v>18.04</v>
      </c>
    </row>
    <row r="133" spans="1:11" x14ac:dyDescent="0.25">
      <c r="A133" s="4">
        <v>55.185000000000002</v>
      </c>
      <c r="B133" s="4">
        <v>18.190000000000001</v>
      </c>
      <c r="C133" s="4"/>
      <c r="D133" s="4">
        <v>25.135000000000002</v>
      </c>
      <c r="E133" s="4">
        <v>15.98</v>
      </c>
      <c r="F133" s="4"/>
      <c r="G133" s="4">
        <v>80.319999999999993</v>
      </c>
      <c r="H133" s="4">
        <v>42.21</v>
      </c>
      <c r="I133" s="4"/>
      <c r="J133" s="4">
        <v>36.6</v>
      </c>
      <c r="K133" s="4">
        <v>25.96</v>
      </c>
    </row>
    <row r="134" spans="1:11" x14ac:dyDescent="0.25">
      <c r="A134" s="4">
        <v>57.95</v>
      </c>
      <c r="B134" s="4">
        <v>18.04</v>
      </c>
      <c r="C134" s="4"/>
      <c r="D134" s="4">
        <v>43.82</v>
      </c>
      <c r="E134" s="4">
        <v>28</v>
      </c>
      <c r="F134" s="4"/>
      <c r="G134" s="4">
        <v>79.040000000000006</v>
      </c>
      <c r="H134" s="4">
        <v>44.23</v>
      </c>
      <c r="I134" s="4"/>
      <c r="J134" s="4">
        <v>31.79</v>
      </c>
      <c r="K134" s="4">
        <v>25.08</v>
      </c>
    </row>
    <row r="135" spans="1:11" x14ac:dyDescent="0.25">
      <c r="A135" s="4">
        <v>73.510000000000005</v>
      </c>
      <c r="B135" s="4">
        <v>33.94</v>
      </c>
      <c r="C135" s="4"/>
      <c r="D135" s="4">
        <v>28.72</v>
      </c>
      <c r="E135" s="4">
        <v>29.3</v>
      </c>
      <c r="F135" s="4"/>
      <c r="G135" s="4">
        <v>68.44</v>
      </c>
      <c r="H135" s="4">
        <v>29.36</v>
      </c>
      <c r="I135" s="4"/>
      <c r="J135" s="4">
        <v>13.205</v>
      </c>
      <c r="K135" s="4">
        <v>16.16</v>
      </c>
    </row>
    <row r="136" spans="1:11" x14ac:dyDescent="0.25">
      <c r="A136" s="4">
        <v>45.034999999999997</v>
      </c>
      <c r="B136" s="4">
        <v>39.840000000000003</v>
      </c>
      <c r="C136" s="4"/>
      <c r="D136" s="4">
        <v>27.645</v>
      </c>
      <c r="E136" s="4">
        <v>15.12</v>
      </c>
      <c r="F136" s="4"/>
      <c r="G136" s="4">
        <v>76.325000000000003</v>
      </c>
      <c r="H136" s="4">
        <v>31.95</v>
      </c>
      <c r="I136" s="4"/>
      <c r="J136" s="4">
        <v>13.77</v>
      </c>
      <c r="K136" s="4">
        <v>17.21</v>
      </c>
    </row>
    <row r="137" spans="1:11" x14ac:dyDescent="0.25">
      <c r="A137" s="4">
        <v>35.78</v>
      </c>
      <c r="B137" s="4">
        <v>25.84</v>
      </c>
      <c r="C137" s="4"/>
      <c r="D137" s="4">
        <v>23.954999999999998</v>
      </c>
      <c r="E137" s="4">
        <v>23.5</v>
      </c>
      <c r="F137" s="4"/>
      <c r="G137" s="4">
        <v>67.52</v>
      </c>
      <c r="H137" s="4">
        <v>15.13</v>
      </c>
      <c r="I137" s="4"/>
      <c r="J137" s="4">
        <v>63.475000000000001</v>
      </c>
      <c r="K137" s="4">
        <v>32.39</v>
      </c>
    </row>
    <row r="138" spans="1:11" x14ac:dyDescent="0.25">
      <c r="A138" s="4">
        <v>53.594999999999999</v>
      </c>
      <c r="B138" s="4">
        <v>38.18</v>
      </c>
      <c r="C138" s="4"/>
      <c r="D138" s="4">
        <v>18.190000000000001</v>
      </c>
      <c r="E138" s="4">
        <v>19.34</v>
      </c>
      <c r="F138" s="4"/>
      <c r="G138" s="4">
        <v>22.114999999999998</v>
      </c>
      <c r="H138" s="4">
        <v>13.75</v>
      </c>
      <c r="I138" s="4"/>
      <c r="J138" s="4">
        <v>29.895</v>
      </c>
      <c r="K138" s="4">
        <v>27.62</v>
      </c>
    </row>
    <row r="139" spans="1:11" x14ac:dyDescent="0.25">
      <c r="A139" s="4">
        <v>55.08</v>
      </c>
      <c r="B139" s="4">
        <v>22.57</v>
      </c>
      <c r="C139" s="4"/>
      <c r="D139" s="4">
        <v>28.254999999999999</v>
      </c>
      <c r="E139" s="4">
        <v>20.75</v>
      </c>
      <c r="F139" s="4"/>
      <c r="G139" s="4">
        <v>44.23</v>
      </c>
      <c r="H139" s="4">
        <v>16.559999999999999</v>
      </c>
      <c r="I139" s="4"/>
      <c r="J139" s="4">
        <v>39.825000000000003</v>
      </c>
      <c r="K139" s="4">
        <v>20.58</v>
      </c>
    </row>
    <row r="140" spans="1:11" x14ac:dyDescent="0.25">
      <c r="A140" s="4">
        <v>82.62</v>
      </c>
      <c r="B140" s="4">
        <v>32.9</v>
      </c>
      <c r="C140" s="4"/>
      <c r="D140" s="4">
        <v>13.67</v>
      </c>
      <c r="E140" s="4">
        <v>19.3</v>
      </c>
      <c r="F140" s="4"/>
      <c r="G140" s="4">
        <v>42.54</v>
      </c>
      <c r="H140" s="4">
        <v>16.47</v>
      </c>
      <c r="I140" s="4"/>
      <c r="J140" s="4">
        <v>35.729999999999997</v>
      </c>
      <c r="K140" s="4">
        <v>25</v>
      </c>
    </row>
    <row r="141" spans="1:11" x14ac:dyDescent="0.25">
      <c r="A141" s="4">
        <v>52.265000000000001</v>
      </c>
      <c r="B141" s="4">
        <v>25.43</v>
      </c>
      <c r="C141" s="4"/>
      <c r="D141" s="4">
        <v>30.61</v>
      </c>
      <c r="E141" s="4">
        <v>16.27</v>
      </c>
      <c r="F141" s="4"/>
      <c r="G141" s="4">
        <v>100</v>
      </c>
      <c r="H141" s="4">
        <v>23.16</v>
      </c>
      <c r="I141" s="4"/>
      <c r="J141" s="4">
        <v>31.274999999999999</v>
      </c>
      <c r="K141" s="4">
        <v>29.1</v>
      </c>
    </row>
    <row r="142" spans="1:11" x14ac:dyDescent="0.25">
      <c r="A142" s="4">
        <v>15.92</v>
      </c>
      <c r="B142" s="4">
        <v>11.32</v>
      </c>
      <c r="C142" s="4"/>
      <c r="D142" s="4">
        <v>25.495000000000001</v>
      </c>
      <c r="E142" s="4">
        <v>24.86</v>
      </c>
      <c r="F142" s="4"/>
      <c r="G142" s="4">
        <v>56.72</v>
      </c>
      <c r="H142" s="4">
        <v>21.08</v>
      </c>
      <c r="I142" s="4"/>
      <c r="J142" s="4">
        <v>51.755000000000003</v>
      </c>
      <c r="K142" s="4">
        <v>31.51</v>
      </c>
    </row>
    <row r="143" spans="1:11" x14ac:dyDescent="0.25">
      <c r="A143" s="4">
        <v>49.35</v>
      </c>
      <c r="B143" s="4">
        <v>29.6</v>
      </c>
      <c r="C143" s="4"/>
      <c r="D143" s="4">
        <v>47.71</v>
      </c>
      <c r="E143" s="4">
        <v>34.770000000000003</v>
      </c>
      <c r="F143" s="4"/>
      <c r="G143" s="4">
        <v>70.95</v>
      </c>
      <c r="H143" s="4">
        <v>21.09</v>
      </c>
      <c r="I143" s="4"/>
      <c r="J143" s="4">
        <v>43.615000000000002</v>
      </c>
      <c r="K143" s="4">
        <v>25.91</v>
      </c>
    </row>
    <row r="144" spans="1:11" x14ac:dyDescent="0.25">
      <c r="A144" s="4">
        <v>53.484999999999999</v>
      </c>
      <c r="B144" s="4">
        <v>26.67</v>
      </c>
      <c r="C144" s="4"/>
      <c r="D144" s="4">
        <v>47.505000000000003</v>
      </c>
      <c r="E144" s="4">
        <v>38.950000000000003</v>
      </c>
      <c r="F144" s="4"/>
      <c r="G144" s="4">
        <v>75.66</v>
      </c>
      <c r="H144" s="4">
        <v>18.03</v>
      </c>
      <c r="I144" s="4"/>
      <c r="J144" s="4">
        <v>34.655000000000001</v>
      </c>
      <c r="K144" s="4">
        <v>26.35</v>
      </c>
    </row>
    <row r="145" spans="1:11" x14ac:dyDescent="0.25">
      <c r="A145" s="4">
        <v>63.594999999999999</v>
      </c>
      <c r="B145" s="4">
        <v>37.54</v>
      </c>
      <c r="C145" s="4"/>
      <c r="D145" s="4">
        <v>38.545000000000002</v>
      </c>
      <c r="E145" s="4">
        <v>31.89</v>
      </c>
      <c r="F145" s="4"/>
      <c r="G145" s="4">
        <v>49.55</v>
      </c>
      <c r="H145" s="4">
        <v>24.41</v>
      </c>
      <c r="I145" s="4"/>
      <c r="J145" s="4">
        <v>34.655000000000001</v>
      </c>
      <c r="K145" s="4">
        <v>31.3</v>
      </c>
    </row>
    <row r="146" spans="1:11" x14ac:dyDescent="0.25">
      <c r="A146" s="4">
        <v>84.564999999999998</v>
      </c>
      <c r="B146" s="4">
        <v>31.7</v>
      </c>
      <c r="C146" s="4"/>
      <c r="D146" s="4">
        <v>36.295000000000002</v>
      </c>
      <c r="E146" s="4">
        <v>29.94</v>
      </c>
      <c r="F146" s="4"/>
      <c r="G146" s="4">
        <v>71.87</v>
      </c>
      <c r="H146" s="4">
        <v>28.98</v>
      </c>
      <c r="I146" s="4"/>
      <c r="J146" s="4">
        <v>55.335000000000001</v>
      </c>
      <c r="K146" s="4">
        <v>18.649999999999999</v>
      </c>
    </row>
    <row r="147" spans="1:11" x14ac:dyDescent="0.25">
      <c r="A147" s="4">
        <v>19.59</v>
      </c>
      <c r="B147" s="4">
        <v>13.11</v>
      </c>
      <c r="C147" s="4"/>
      <c r="D147" s="4">
        <v>19.25</v>
      </c>
      <c r="E147" s="4">
        <v>12.7</v>
      </c>
      <c r="F147" s="4"/>
      <c r="G147" s="4">
        <v>98.584999999999994</v>
      </c>
      <c r="H147" s="4">
        <v>32.01</v>
      </c>
      <c r="I147" s="4"/>
      <c r="J147" s="4">
        <v>68.7</v>
      </c>
      <c r="K147" s="4">
        <v>25.14</v>
      </c>
    </row>
    <row r="148" spans="1:11" x14ac:dyDescent="0.25">
      <c r="A148" s="4">
        <v>76.224999999999994</v>
      </c>
      <c r="B148" s="4">
        <v>32.36</v>
      </c>
      <c r="C148" s="4"/>
      <c r="D148" s="4">
        <v>25.085000000000001</v>
      </c>
      <c r="E148" s="4">
        <v>21.43</v>
      </c>
      <c r="F148" s="4"/>
      <c r="G148" s="4">
        <v>55.094999999999999</v>
      </c>
      <c r="H148" s="4">
        <v>25.19</v>
      </c>
      <c r="I148" s="4"/>
      <c r="J148" s="4">
        <v>64.704999999999998</v>
      </c>
      <c r="K148" s="4">
        <v>23.74</v>
      </c>
    </row>
    <row r="149" spans="1:11" x14ac:dyDescent="0.25">
      <c r="A149" s="4">
        <v>84.26</v>
      </c>
      <c r="B149" s="4">
        <v>39.58</v>
      </c>
      <c r="C149" s="4"/>
      <c r="D149" s="4">
        <v>19.145</v>
      </c>
      <c r="E149" s="4">
        <v>25.13</v>
      </c>
      <c r="F149" s="4"/>
      <c r="G149" s="4">
        <v>39.520000000000003</v>
      </c>
      <c r="H149" s="4">
        <v>14.91</v>
      </c>
      <c r="I149" s="4"/>
      <c r="J149" s="4">
        <v>41.924999999999997</v>
      </c>
      <c r="K149" s="4">
        <v>20.059999999999999</v>
      </c>
    </row>
    <row r="150" spans="1:11" x14ac:dyDescent="0.25">
      <c r="A150" s="4">
        <v>32.555</v>
      </c>
      <c r="B150" s="4">
        <v>18.600000000000001</v>
      </c>
      <c r="C150" s="4"/>
      <c r="D150" s="4">
        <v>24.01</v>
      </c>
      <c r="E150" s="4">
        <v>29.27</v>
      </c>
      <c r="F150" s="4"/>
      <c r="G150" s="4">
        <v>38.65</v>
      </c>
      <c r="H150" s="4">
        <v>16.52</v>
      </c>
      <c r="I150" s="4"/>
      <c r="J150" s="4">
        <v>39.47</v>
      </c>
      <c r="K150" s="4">
        <v>28.79</v>
      </c>
    </row>
    <row r="151" spans="1:11" x14ac:dyDescent="0.25">
      <c r="A151" s="4">
        <v>38.034999999999997</v>
      </c>
      <c r="B151" s="4">
        <v>21.7</v>
      </c>
      <c r="C151" s="4"/>
      <c r="D151" s="4">
        <v>25.7</v>
      </c>
      <c r="E151" s="4">
        <v>21.86</v>
      </c>
      <c r="F151" s="4"/>
      <c r="G151" s="4">
        <v>30.92</v>
      </c>
      <c r="H151" s="4">
        <v>19.850000000000001</v>
      </c>
      <c r="I151" s="4"/>
      <c r="J151" s="4">
        <v>30.97</v>
      </c>
      <c r="K151" s="4">
        <v>29.98</v>
      </c>
    </row>
    <row r="152" spans="1:11" x14ac:dyDescent="0.25">
      <c r="A152" s="4">
        <v>40.284999999999997</v>
      </c>
      <c r="B152" s="4">
        <v>23.57</v>
      </c>
      <c r="C152" s="4"/>
      <c r="D152" s="4">
        <v>22.215</v>
      </c>
      <c r="E152" s="4">
        <v>24.53</v>
      </c>
      <c r="F152" s="4"/>
      <c r="G152" s="4">
        <v>50.115000000000002</v>
      </c>
      <c r="H152" s="4">
        <v>19.86</v>
      </c>
      <c r="I152" s="4"/>
      <c r="J152" s="4">
        <v>50.22</v>
      </c>
      <c r="K152" s="4">
        <v>37.36</v>
      </c>
    </row>
    <row r="153" spans="1:11" x14ac:dyDescent="0.25">
      <c r="A153" s="4">
        <v>39.674999999999997</v>
      </c>
      <c r="B153" s="4">
        <v>22.45</v>
      </c>
      <c r="C153" s="4"/>
      <c r="D153" s="4">
        <v>89.584999999999994</v>
      </c>
      <c r="E153" s="4">
        <v>35.57</v>
      </c>
      <c r="F153" s="4"/>
      <c r="G153" s="4">
        <v>41.62</v>
      </c>
      <c r="H153" s="4">
        <v>24.47</v>
      </c>
      <c r="I153" s="4"/>
      <c r="J153" s="4">
        <v>44.28</v>
      </c>
      <c r="K153" s="4">
        <v>35.26</v>
      </c>
    </row>
    <row r="154" spans="1:11" x14ac:dyDescent="0.25">
      <c r="A154" s="4">
        <v>46.93</v>
      </c>
      <c r="B154" s="4">
        <v>28.68</v>
      </c>
      <c r="C154" s="4"/>
      <c r="D154" s="4">
        <v>46.84</v>
      </c>
      <c r="E154" s="4">
        <v>23.56</v>
      </c>
      <c r="F154" s="4"/>
      <c r="G154" s="4">
        <v>29.18</v>
      </c>
      <c r="H154" s="4">
        <v>18.43</v>
      </c>
      <c r="I154" s="4"/>
      <c r="J154" s="4">
        <v>21.655000000000001</v>
      </c>
      <c r="K154" s="4">
        <v>27.6</v>
      </c>
    </row>
    <row r="155" spans="1:11" x14ac:dyDescent="0.25">
      <c r="A155" s="4">
        <v>36.14</v>
      </c>
      <c r="B155" s="4">
        <v>23.41</v>
      </c>
      <c r="C155" s="4"/>
      <c r="D155" s="4">
        <v>33.375</v>
      </c>
      <c r="E155" s="4">
        <v>28.35</v>
      </c>
      <c r="F155" s="4"/>
      <c r="G155" s="4">
        <v>45.454999999999998</v>
      </c>
      <c r="H155" s="4">
        <v>26.37</v>
      </c>
      <c r="I155" s="4"/>
      <c r="J155" s="4">
        <v>23.14</v>
      </c>
      <c r="K155" s="4">
        <v>25.93</v>
      </c>
    </row>
    <row r="156" spans="1:11" x14ac:dyDescent="0.25">
      <c r="A156" s="4">
        <v>33.835000000000001</v>
      </c>
      <c r="B156" s="4">
        <v>24.25</v>
      </c>
      <c r="C156" s="4"/>
      <c r="D156" s="4">
        <v>60.97</v>
      </c>
      <c r="E156" s="4">
        <v>38.840000000000003</v>
      </c>
      <c r="F156" s="4"/>
      <c r="G156" s="4">
        <v>54.005000000000003</v>
      </c>
      <c r="H156" s="4">
        <v>26.97</v>
      </c>
      <c r="I156" s="4"/>
      <c r="J156" s="4">
        <v>31.635000000000002</v>
      </c>
      <c r="K156" s="4">
        <v>33.72</v>
      </c>
    </row>
    <row r="157" spans="1:11" x14ac:dyDescent="0.25">
      <c r="A157" s="4">
        <v>39.825000000000003</v>
      </c>
      <c r="B157" s="4">
        <v>27.95</v>
      </c>
      <c r="C157" s="4"/>
      <c r="D157" s="4">
        <v>9.625</v>
      </c>
      <c r="E157" s="4">
        <v>10.26</v>
      </c>
      <c r="F157" s="4"/>
      <c r="G157" s="4">
        <v>70.489999999999995</v>
      </c>
      <c r="H157" s="4">
        <v>30.28</v>
      </c>
      <c r="I157" s="4"/>
      <c r="J157" s="4">
        <v>84.31</v>
      </c>
      <c r="K157" s="4">
        <v>30.25</v>
      </c>
    </row>
    <row r="158" spans="1:11" x14ac:dyDescent="0.25">
      <c r="A158" s="4">
        <v>75.454999999999998</v>
      </c>
      <c r="B158" s="4">
        <v>33.36</v>
      </c>
      <c r="C158" s="4"/>
      <c r="D158" s="4">
        <v>17.61</v>
      </c>
      <c r="E158" s="4">
        <v>15.44</v>
      </c>
      <c r="F158" s="4"/>
      <c r="G158" s="4">
        <v>58.15</v>
      </c>
      <c r="H158" s="4">
        <v>35.35</v>
      </c>
      <c r="I158" s="4"/>
      <c r="J158" s="4">
        <v>47.045000000000002</v>
      </c>
      <c r="K158" s="4">
        <v>21.68</v>
      </c>
    </row>
    <row r="159" spans="1:11" x14ac:dyDescent="0.25">
      <c r="A159" s="4">
        <v>82.314999999999998</v>
      </c>
      <c r="B159" s="4">
        <v>39.31</v>
      </c>
      <c r="C159" s="4"/>
      <c r="D159" s="4">
        <v>13.154999999999999</v>
      </c>
      <c r="E159" s="4">
        <v>11.67</v>
      </c>
      <c r="F159" s="4"/>
      <c r="G159" s="4">
        <v>99.265000000000001</v>
      </c>
      <c r="H159" s="4">
        <v>24.38</v>
      </c>
      <c r="I159" s="4"/>
      <c r="J159" s="4">
        <v>78.22</v>
      </c>
      <c r="K159" s="4">
        <v>33.380000000000003</v>
      </c>
    </row>
    <row r="160" spans="1:11" x14ac:dyDescent="0.25">
      <c r="A160" s="4">
        <v>58.15</v>
      </c>
      <c r="B160" s="4">
        <v>29.41</v>
      </c>
      <c r="C160" s="4"/>
      <c r="D160" s="4">
        <v>37.78</v>
      </c>
      <c r="E160" s="4">
        <v>20.04</v>
      </c>
      <c r="F160" s="4"/>
      <c r="G160" s="4">
        <v>40.85</v>
      </c>
      <c r="H160" s="4">
        <v>13.9</v>
      </c>
      <c r="I160" s="4"/>
      <c r="J160" s="4">
        <v>62.86</v>
      </c>
      <c r="K160" s="4">
        <v>40.17</v>
      </c>
    </row>
    <row r="161" spans="1:11" x14ac:dyDescent="0.25">
      <c r="A161" s="4">
        <v>37.555</v>
      </c>
      <c r="B161" s="4">
        <v>21.8</v>
      </c>
      <c r="C161" s="4"/>
      <c r="D161" s="4">
        <v>32.659999999999997</v>
      </c>
      <c r="E161" s="4">
        <v>19.66</v>
      </c>
      <c r="F161" s="4"/>
      <c r="G161" s="4">
        <v>100</v>
      </c>
      <c r="H161" s="4">
        <v>27.67</v>
      </c>
      <c r="I161" s="4"/>
      <c r="J161" s="4">
        <v>19.45</v>
      </c>
      <c r="K161" s="4">
        <v>18.649999999999999</v>
      </c>
    </row>
    <row r="162" spans="1:11" x14ac:dyDescent="0.25">
      <c r="A162" s="4">
        <v>51.96</v>
      </c>
      <c r="B162" s="4">
        <v>26.3</v>
      </c>
      <c r="C162" s="4"/>
      <c r="D162" s="4">
        <v>59.225000000000001</v>
      </c>
      <c r="E162" s="4">
        <v>28.24</v>
      </c>
      <c r="F162" s="4"/>
      <c r="G162" s="4">
        <v>48.17</v>
      </c>
      <c r="H162" s="4">
        <v>34.869999999999997</v>
      </c>
      <c r="I162" s="4"/>
      <c r="J162" s="4">
        <v>44.79</v>
      </c>
      <c r="K162" s="4">
        <v>27.24</v>
      </c>
    </row>
    <row r="163" spans="1:11" x14ac:dyDescent="0.25">
      <c r="A163" s="4">
        <v>16.024999999999999</v>
      </c>
      <c r="B163" s="4">
        <v>15.09</v>
      </c>
      <c r="C163" s="4"/>
      <c r="D163" s="4">
        <v>29.59</v>
      </c>
      <c r="E163" s="4">
        <v>25.05</v>
      </c>
      <c r="F163" s="4"/>
      <c r="G163" s="4">
        <v>97.78</v>
      </c>
      <c r="H163" s="4">
        <v>34.119999999999997</v>
      </c>
      <c r="I163" s="4"/>
      <c r="J163" s="4">
        <v>33.94</v>
      </c>
      <c r="K163" s="4">
        <v>22.38</v>
      </c>
    </row>
    <row r="164" spans="1:11" x14ac:dyDescent="0.25">
      <c r="A164" s="4">
        <v>56.66</v>
      </c>
      <c r="B164" s="4">
        <v>26.72</v>
      </c>
      <c r="C164" s="4"/>
      <c r="D164" s="4">
        <v>13.925000000000001</v>
      </c>
      <c r="E164" s="4">
        <v>15.13</v>
      </c>
      <c r="F164" s="4"/>
      <c r="G164" s="4">
        <v>27.13</v>
      </c>
      <c r="H164" s="4">
        <v>14.34</v>
      </c>
      <c r="I164" s="4"/>
      <c r="J164" s="4">
        <v>20.785</v>
      </c>
      <c r="K164" s="4">
        <v>18.29</v>
      </c>
    </row>
    <row r="165" spans="1:11" x14ac:dyDescent="0.25">
      <c r="A165" s="4">
        <v>72.180000000000007</v>
      </c>
      <c r="B165" s="4">
        <v>36.83</v>
      </c>
      <c r="C165" s="4"/>
      <c r="D165" s="4">
        <v>27.08</v>
      </c>
      <c r="E165" s="4">
        <v>25.21</v>
      </c>
      <c r="F165" s="4"/>
      <c r="G165" s="4">
        <v>66.75</v>
      </c>
      <c r="H165" s="4">
        <v>28.49</v>
      </c>
      <c r="I165" s="4"/>
      <c r="J165" s="4">
        <v>31.02</v>
      </c>
      <c r="K165" s="4">
        <v>26.8</v>
      </c>
    </row>
    <row r="166" spans="1:11" x14ac:dyDescent="0.25">
      <c r="A166" s="4">
        <v>94.224999999999994</v>
      </c>
      <c r="B166" s="4">
        <v>43.77</v>
      </c>
      <c r="C166" s="4"/>
      <c r="D166" s="4">
        <v>58.15</v>
      </c>
      <c r="E166" s="4">
        <v>34.75</v>
      </c>
      <c r="F166" s="4"/>
      <c r="G166" s="4">
        <v>96.8</v>
      </c>
      <c r="H166" s="4">
        <v>45.15</v>
      </c>
      <c r="I166" s="4"/>
      <c r="J166" s="4">
        <v>41.04</v>
      </c>
      <c r="K166" s="4">
        <v>24.74</v>
      </c>
    </row>
    <row r="167" spans="1:11" x14ac:dyDescent="0.25">
      <c r="A167" s="4">
        <v>53.43</v>
      </c>
      <c r="B167" s="4">
        <v>41.38</v>
      </c>
      <c r="C167" s="4"/>
      <c r="D167" s="4">
        <v>30.97</v>
      </c>
      <c r="E167" s="4">
        <v>27.03</v>
      </c>
      <c r="F167" s="4"/>
      <c r="G167" s="4">
        <v>33.020000000000003</v>
      </c>
      <c r="H167" s="4">
        <v>24.18</v>
      </c>
      <c r="I167" s="4"/>
      <c r="J167" s="4">
        <v>43</v>
      </c>
      <c r="K167" s="4">
        <v>24.87</v>
      </c>
    </row>
    <row r="168" spans="1:11" x14ac:dyDescent="0.25">
      <c r="A168" s="4">
        <v>44.585000000000001</v>
      </c>
      <c r="B168" s="4">
        <v>27.55</v>
      </c>
      <c r="C168" s="4"/>
      <c r="D168" s="4">
        <v>30.715</v>
      </c>
      <c r="E168" s="4">
        <v>22.98</v>
      </c>
      <c r="F168" s="4"/>
      <c r="G168" s="4">
        <v>63.375</v>
      </c>
      <c r="H168" s="4">
        <v>24.87</v>
      </c>
      <c r="I168" s="4"/>
      <c r="J168" s="4">
        <v>43.975000000000001</v>
      </c>
      <c r="K168" s="4">
        <v>28.01</v>
      </c>
    </row>
    <row r="169" spans="1:11" x14ac:dyDescent="0.25">
      <c r="A169" s="4">
        <v>53.58</v>
      </c>
      <c r="B169" s="4">
        <v>26.68</v>
      </c>
      <c r="C169" s="4"/>
      <c r="D169" s="4">
        <v>27.18</v>
      </c>
      <c r="E169" s="4">
        <v>11.52</v>
      </c>
      <c r="F169" s="4"/>
      <c r="G169" s="4">
        <v>41.62</v>
      </c>
      <c r="H169" s="4">
        <v>28.01</v>
      </c>
      <c r="I169" s="4"/>
      <c r="J169" s="4">
        <v>26.105</v>
      </c>
      <c r="K169" s="4">
        <v>19.75</v>
      </c>
    </row>
    <row r="170" spans="1:11" x14ac:dyDescent="0.25">
      <c r="A170" s="4">
        <v>59.174999999999997</v>
      </c>
      <c r="B170" s="4">
        <v>33.840000000000003</v>
      </c>
      <c r="C170" s="4"/>
      <c r="D170" s="4">
        <v>19.510000000000002</v>
      </c>
      <c r="E170" s="4">
        <v>16.62</v>
      </c>
      <c r="F170" s="4"/>
      <c r="G170" s="4">
        <v>41.005000000000003</v>
      </c>
      <c r="H170" s="4">
        <v>31.08</v>
      </c>
      <c r="I170" s="4"/>
      <c r="J170" s="4">
        <v>36.295000000000002</v>
      </c>
      <c r="K170" s="4">
        <v>20.14</v>
      </c>
    </row>
    <row r="171" spans="1:11" x14ac:dyDescent="0.25">
      <c r="A171" s="4">
        <v>43.36</v>
      </c>
      <c r="B171" s="4">
        <v>27</v>
      </c>
      <c r="C171" s="4"/>
      <c r="D171" s="4">
        <v>55.85</v>
      </c>
      <c r="E171" s="4">
        <v>33.67</v>
      </c>
      <c r="F171" s="4"/>
      <c r="G171" s="4">
        <v>63.325000000000003</v>
      </c>
      <c r="H171" s="4">
        <v>30.17</v>
      </c>
      <c r="I171" s="4"/>
      <c r="J171" s="4">
        <v>58.82</v>
      </c>
      <c r="K171" s="4">
        <v>27.27</v>
      </c>
    </row>
    <row r="172" spans="1:11" x14ac:dyDescent="0.25">
      <c r="A172" s="4">
        <v>23.484999999999999</v>
      </c>
      <c r="B172" s="4">
        <v>16.52</v>
      </c>
      <c r="C172" s="4"/>
      <c r="D172" s="4">
        <v>23.085000000000001</v>
      </c>
      <c r="E172" s="4">
        <v>19.39</v>
      </c>
      <c r="F172" s="4"/>
      <c r="G172" s="4">
        <v>37.06</v>
      </c>
      <c r="H172" s="4">
        <v>33.119999999999997</v>
      </c>
      <c r="I172" s="4"/>
      <c r="J172" s="4">
        <v>61.77</v>
      </c>
      <c r="K172" s="4">
        <v>27.5</v>
      </c>
    </row>
    <row r="173" spans="1:11" x14ac:dyDescent="0.25">
      <c r="A173" s="4">
        <v>51.14</v>
      </c>
      <c r="B173" s="4">
        <v>26.62</v>
      </c>
      <c r="C173" s="4"/>
      <c r="D173" s="4">
        <v>32.35</v>
      </c>
      <c r="E173" s="4">
        <v>24.4</v>
      </c>
      <c r="F173" s="4"/>
      <c r="G173" s="4">
        <v>55.03</v>
      </c>
      <c r="H173" s="4">
        <v>25.41</v>
      </c>
      <c r="I173" s="4"/>
      <c r="J173" s="4">
        <v>32.405000000000001</v>
      </c>
      <c r="K173" s="4">
        <v>31.08</v>
      </c>
    </row>
    <row r="174" spans="1:11" x14ac:dyDescent="0.25">
      <c r="A174" s="4">
        <v>41.36</v>
      </c>
      <c r="B174" s="4">
        <v>39.340000000000003</v>
      </c>
      <c r="C174" s="4"/>
      <c r="D174" s="4">
        <v>64.084999999999994</v>
      </c>
      <c r="E174" s="4">
        <v>35.53</v>
      </c>
      <c r="F174" s="4"/>
      <c r="G174" s="4">
        <v>44.484999999999999</v>
      </c>
      <c r="H174" s="4">
        <v>26.16</v>
      </c>
      <c r="I174" s="4"/>
      <c r="J174" s="4">
        <v>30.954999999999998</v>
      </c>
      <c r="K174" s="4">
        <v>31.43</v>
      </c>
    </row>
    <row r="175" spans="1:11" x14ac:dyDescent="0.25">
      <c r="A175" s="4">
        <v>48.015000000000001</v>
      </c>
      <c r="B175" s="4">
        <v>25</v>
      </c>
      <c r="C175" s="4"/>
      <c r="D175" s="4">
        <v>47.555</v>
      </c>
      <c r="E175" s="4">
        <v>28.49</v>
      </c>
      <c r="F175" s="4"/>
      <c r="G175" s="4">
        <v>94.41</v>
      </c>
      <c r="H175" s="4">
        <v>24.79</v>
      </c>
      <c r="I175" s="4"/>
      <c r="J175" s="4">
        <v>40.85</v>
      </c>
      <c r="K175" s="4">
        <v>34.4</v>
      </c>
    </row>
    <row r="176" spans="1:11" x14ac:dyDescent="0.25">
      <c r="A176" s="4">
        <v>28.105</v>
      </c>
      <c r="B176" s="4">
        <v>22.67</v>
      </c>
      <c r="C176" s="4"/>
      <c r="D176" s="4">
        <v>15.51</v>
      </c>
      <c r="E176" s="4">
        <v>6.98</v>
      </c>
      <c r="F176" s="4"/>
      <c r="G176" s="4">
        <v>64.805000000000007</v>
      </c>
      <c r="H176" s="4">
        <v>33.6</v>
      </c>
      <c r="I176" s="4"/>
      <c r="J176" s="4">
        <v>25.135000000000002</v>
      </c>
      <c r="K176" s="4">
        <v>19.39</v>
      </c>
    </row>
    <row r="177" spans="1:11" x14ac:dyDescent="0.25">
      <c r="A177" s="4">
        <v>51.854999999999997</v>
      </c>
      <c r="B177" s="4">
        <v>38.299999999999997</v>
      </c>
      <c r="C177" s="4"/>
      <c r="D177" s="4">
        <v>22.114999999999998</v>
      </c>
      <c r="E177" s="4">
        <v>16.02</v>
      </c>
      <c r="F177" s="4"/>
      <c r="G177" s="4">
        <v>47.71</v>
      </c>
      <c r="H177" s="4">
        <v>29.42</v>
      </c>
      <c r="I177" s="4"/>
      <c r="J177" s="4">
        <v>20.170000000000002</v>
      </c>
      <c r="K177" s="4">
        <v>13.52</v>
      </c>
    </row>
    <row r="178" spans="1:11" x14ac:dyDescent="0.25">
      <c r="A178" s="4">
        <v>37.265000000000001</v>
      </c>
      <c r="B178" s="4">
        <v>26.01</v>
      </c>
      <c r="C178" s="4"/>
      <c r="D178" s="4">
        <v>20.015000000000001</v>
      </c>
      <c r="E178" s="4">
        <v>25.8</v>
      </c>
      <c r="F178" s="4"/>
      <c r="G178" s="4">
        <v>81.855000000000004</v>
      </c>
      <c r="H178" s="4">
        <v>37.799999999999997</v>
      </c>
      <c r="I178" s="4"/>
      <c r="J178" s="4">
        <v>30.61</v>
      </c>
      <c r="K178" s="4">
        <v>17.440000000000001</v>
      </c>
    </row>
    <row r="179" spans="1:11" x14ac:dyDescent="0.25">
      <c r="A179" s="4">
        <v>37.42</v>
      </c>
      <c r="B179" s="4">
        <v>20.63</v>
      </c>
      <c r="C179" s="4"/>
      <c r="D179" s="4">
        <v>27.745000000000001</v>
      </c>
      <c r="E179" s="4">
        <v>20.18</v>
      </c>
      <c r="F179" s="4"/>
      <c r="G179" s="4">
        <v>82.52</v>
      </c>
      <c r="H179" s="4">
        <v>29.14</v>
      </c>
      <c r="I179" s="4"/>
      <c r="J179" s="4">
        <v>30.46</v>
      </c>
      <c r="K179" s="4">
        <v>29.64</v>
      </c>
    </row>
    <row r="180" spans="1:11" x14ac:dyDescent="0.25">
      <c r="A180" s="4">
        <v>81.905000000000001</v>
      </c>
      <c r="B180" s="4">
        <v>33.06</v>
      </c>
      <c r="C180" s="4"/>
      <c r="D180" s="4">
        <v>10.545</v>
      </c>
      <c r="E180" s="4">
        <v>10.15</v>
      </c>
      <c r="F180" s="4"/>
      <c r="G180" s="4">
        <v>92.704999999999998</v>
      </c>
      <c r="H180" s="4">
        <v>27</v>
      </c>
      <c r="I180" s="4"/>
      <c r="J180" s="4">
        <v>11.055</v>
      </c>
      <c r="K180" s="4">
        <v>12.09</v>
      </c>
    </row>
    <row r="181" spans="1:11" x14ac:dyDescent="0.25">
      <c r="A181" s="4">
        <v>76.28</v>
      </c>
      <c r="B181" s="4">
        <v>47.22</v>
      </c>
      <c r="C181" s="4"/>
      <c r="D181" s="4">
        <v>16.225000000000001</v>
      </c>
      <c r="E181" s="4">
        <v>14.1</v>
      </c>
      <c r="F181" s="4"/>
      <c r="G181" s="4">
        <v>73.715000000000003</v>
      </c>
      <c r="H181" s="4">
        <v>33.369999999999997</v>
      </c>
      <c r="I181" s="4"/>
      <c r="J181" s="4">
        <v>12.9</v>
      </c>
      <c r="K181" s="4">
        <v>13.4</v>
      </c>
    </row>
    <row r="182" spans="1:11" x14ac:dyDescent="0.25">
      <c r="A182" s="4">
        <v>77.885000000000005</v>
      </c>
      <c r="B182" s="4">
        <v>36.549999999999997</v>
      </c>
      <c r="C182" s="4"/>
      <c r="D182" s="4">
        <v>25.135000000000002</v>
      </c>
      <c r="E182" s="4">
        <v>20.77</v>
      </c>
      <c r="F182" s="4"/>
      <c r="G182" s="4">
        <v>64.344999999999999</v>
      </c>
      <c r="H182" s="4">
        <v>28.67</v>
      </c>
      <c r="I182" s="4"/>
      <c r="J182" s="4">
        <v>9.8350000000000009</v>
      </c>
      <c r="K182" s="4">
        <v>11.4</v>
      </c>
    </row>
    <row r="183" spans="1:11" x14ac:dyDescent="0.25">
      <c r="A183" s="4">
        <v>21.195</v>
      </c>
      <c r="B183" s="4">
        <v>18.64</v>
      </c>
      <c r="C183" s="4"/>
      <c r="D183" s="4">
        <v>42.844999999999999</v>
      </c>
      <c r="E183" s="4">
        <v>30.71</v>
      </c>
      <c r="F183" s="4"/>
      <c r="G183" s="4">
        <v>100</v>
      </c>
      <c r="H183" s="4">
        <v>30.91</v>
      </c>
      <c r="I183" s="4"/>
      <c r="J183" s="4">
        <v>14.18</v>
      </c>
      <c r="K183" s="4">
        <v>15.75</v>
      </c>
    </row>
    <row r="184" spans="1:11" x14ac:dyDescent="0.25">
      <c r="A184" s="4">
        <v>45.05</v>
      </c>
      <c r="B184" s="4">
        <v>28.7</v>
      </c>
      <c r="C184" s="4"/>
      <c r="D184" s="4">
        <v>16.895</v>
      </c>
      <c r="E184" s="4">
        <v>18.02</v>
      </c>
      <c r="F184" s="4"/>
      <c r="G184" s="4">
        <v>99.67</v>
      </c>
      <c r="H184" s="4">
        <v>26.89</v>
      </c>
      <c r="I184" s="4"/>
      <c r="J184" s="4">
        <v>31.684999999999999</v>
      </c>
      <c r="K184" s="4">
        <v>23.01</v>
      </c>
    </row>
    <row r="185" spans="1:11" x14ac:dyDescent="0.25">
      <c r="A185" s="4">
        <v>40.445</v>
      </c>
      <c r="B185" s="4">
        <v>40.11</v>
      </c>
      <c r="C185" s="4"/>
      <c r="D185" s="4">
        <v>25.594999999999999</v>
      </c>
      <c r="E185" s="4">
        <v>18.829999999999998</v>
      </c>
      <c r="F185" s="4"/>
      <c r="G185" s="4">
        <v>57.384999999999998</v>
      </c>
      <c r="H185" s="4">
        <v>21.77</v>
      </c>
      <c r="I185" s="4"/>
      <c r="J185" s="4">
        <v>18.84</v>
      </c>
      <c r="K185" s="4">
        <v>17.34</v>
      </c>
    </row>
    <row r="186" spans="1:11" x14ac:dyDescent="0.25">
      <c r="A186" s="4">
        <v>43.664999999999999</v>
      </c>
      <c r="B186" s="4">
        <v>38.65</v>
      </c>
      <c r="C186" s="4"/>
      <c r="D186" s="4">
        <v>39.21</v>
      </c>
      <c r="E186" s="4">
        <v>26.9</v>
      </c>
      <c r="F186" s="4"/>
      <c r="G186" s="4">
        <v>23.954999999999998</v>
      </c>
      <c r="H186" s="4">
        <v>23.62</v>
      </c>
      <c r="I186" s="4"/>
      <c r="J186" s="4">
        <v>28.155000000000001</v>
      </c>
      <c r="K186" s="4">
        <v>23.7</v>
      </c>
    </row>
    <row r="187" spans="1:11" x14ac:dyDescent="0.25">
      <c r="A187" s="4">
        <v>18.614999999999998</v>
      </c>
      <c r="B187" s="4">
        <v>18.829999999999998</v>
      </c>
      <c r="C187" s="4"/>
      <c r="D187" s="4">
        <v>33.58</v>
      </c>
      <c r="E187" s="4">
        <v>21.54</v>
      </c>
      <c r="F187" s="4"/>
      <c r="G187" s="4">
        <v>23.75</v>
      </c>
      <c r="H187" s="4">
        <v>21.19</v>
      </c>
      <c r="I187" s="4"/>
      <c r="J187" s="4">
        <v>34.450000000000003</v>
      </c>
      <c r="K187" s="4">
        <v>21.7</v>
      </c>
    </row>
    <row r="188" spans="1:11" x14ac:dyDescent="0.25">
      <c r="A188" s="4">
        <v>31.864999999999998</v>
      </c>
      <c r="B188" s="4">
        <v>25.67</v>
      </c>
      <c r="C188" s="4"/>
      <c r="D188" s="4">
        <v>45.454999999999998</v>
      </c>
      <c r="E188" s="4">
        <v>20.350000000000001</v>
      </c>
      <c r="F188" s="4"/>
      <c r="G188" s="4">
        <v>39.435000000000002</v>
      </c>
      <c r="H188" s="4">
        <v>30.16</v>
      </c>
      <c r="I188" s="4"/>
      <c r="J188" s="4">
        <v>13</v>
      </c>
      <c r="K188" s="4">
        <v>10.62</v>
      </c>
    </row>
    <row r="189" spans="1:11" x14ac:dyDescent="0.25">
      <c r="A189" s="4">
        <v>45.405000000000001</v>
      </c>
      <c r="B189" s="4">
        <v>34.630000000000003</v>
      </c>
      <c r="C189" s="4"/>
      <c r="D189" s="4">
        <v>28.77</v>
      </c>
      <c r="E189" s="4">
        <v>21.76</v>
      </c>
      <c r="F189" s="4"/>
      <c r="G189" s="4">
        <v>27.285</v>
      </c>
      <c r="H189" s="4">
        <v>28.61</v>
      </c>
      <c r="I189" s="4"/>
      <c r="J189" s="4">
        <v>15.255000000000001</v>
      </c>
      <c r="K189" s="4">
        <v>11.04</v>
      </c>
    </row>
    <row r="190" spans="1:11" x14ac:dyDescent="0.25">
      <c r="A190" s="4">
        <v>44.585000000000001</v>
      </c>
      <c r="B190" s="4">
        <v>32.69</v>
      </c>
      <c r="C190" s="4"/>
      <c r="D190" s="4">
        <v>33.99</v>
      </c>
      <c r="E190" s="4">
        <v>23.44</v>
      </c>
      <c r="F190" s="4"/>
      <c r="G190" s="4">
        <v>44.075000000000003</v>
      </c>
      <c r="H190" s="4">
        <v>30.16</v>
      </c>
      <c r="I190" s="4"/>
      <c r="J190" s="4">
        <v>30.92</v>
      </c>
      <c r="K190" s="4">
        <v>27.41</v>
      </c>
    </row>
    <row r="191" spans="1:11" x14ac:dyDescent="0.25">
      <c r="A191" s="4">
        <v>51.805</v>
      </c>
      <c r="B191" s="4">
        <v>29.44</v>
      </c>
      <c r="C191" s="4"/>
      <c r="D191" s="4">
        <v>23.085000000000001</v>
      </c>
      <c r="E191" s="4">
        <v>23.59</v>
      </c>
      <c r="F191" s="4"/>
      <c r="G191" s="4">
        <v>35.984999999999999</v>
      </c>
      <c r="H191" s="4">
        <v>28.12</v>
      </c>
      <c r="I191" s="4"/>
      <c r="J191" s="4">
        <v>35.475000000000001</v>
      </c>
      <c r="K191" s="4">
        <v>29.57</v>
      </c>
    </row>
    <row r="192" spans="1:11" x14ac:dyDescent="0.25">
      <c r="A192" s="4">
        <v>42.695</v>
      </c>
      <c r="B192" s="4">
        <v>30.43</v>
      </c>
      <c r="C192" s="4"/>
      <c r="D192" s="4">
        <v>15.085000000000001</v>
      </c>
      <c r="E192" s="4">
        <v>19.11</v>
      </c>
      <c r="F192" s="4"/>
      <c r="G192" s="4">
        <v>34.5</v>
      </c>
      <c r="H192" s="4">
        <v>22.16</v>
      </c>
      <c r="I192" s="4"/>
      <c r="J192" s="4">
        <v>13</v>
      </c>
      <c r="K192" s="4">
        <v>15.05</v>
      </c>
    </row>
    <row r="193" spans="1:11" x14ac:dyDescent="0.25">
      <c r="A193" s="4">
        <v>27.13</v>
      </c>
      <c r="B193" s="4">
        <v>18.149999999999999</v>
      </c>
      <c r="C193" s="4"/>
      <c r="D193" s="4">
        <v>37.42</v>
      </c>
      <c r="E193" s="4">
        <v>33.29</v>
      </c>
      <c r="F193" s="4"/>
      <c r="G193" s="4">
        <v>64.754999999999995</v>
      </c>
      <c r="H193" s="4">
        <v>19.66</v>
      </c>
      <c r="I193" s="4"/>
      <c r="J193" s="4">
        <v>33.424999999999997</v>
      </c>
      <c r="K193" s="4">
        <v>27.69</v>
      </c>
    </row>
    <row r="194" spans="1:11" x14ac:dyDescent="0.25">
      <c r="A194" s="4">
        <v>51.65</v>
      </c>
      <c r="B194" s="4">
        <v>24.98</v>
      </c>
      <c r="C194" s="4"/>
      <c r="D194" s="4">
        <v>45.2</v>
      </c>
      <c r="E194" s="4">
        <v>34.67</v>
      </c>
      <c r="F194" s="4"/>
      <c r="G194" s="4">
        <v>97.125</v>
      </c>
      <c r="H194" s="4">
        <v>29.26</v>
      </c>
      <c r="I194" s="4"/>
      <c r="J194" s="4">
        <v>31.324999999999999</v>
      </c>
      <c r="K194" s="4">
        <v>34.22</v>
      </c>
    </row>
    <row r="195" spans="1:11" x14ac:dyDescent="0.25">
      <c r="A195" s="4">
        <v>41.62</v>
      </c>
      <c r="B195" s="4">
        <v>25.29</v>
      </c>
      <c r="C195" s="4"/>
      <c r="D195" s="4">
        <v>29.28</v>
      </c>
      <c r="E195" s="4">
        <v>31.72</v>
      </c>
      <c r="F195" s="4"/>
      <c r="G195" s="4">
        <v>79.344999999999999</v>
      </c>
      <c r="H195" s="4">
        <v>33.200000000000003</v>
      </c>
      <c r="I195" s="4"/>
      <c r="J195" s="4">
        <v>35.78</v>
      </c>
      <c r="K195" s="4">
        <v>23.64</v>
      </c>
    </row>
    <row r="196" spans="1:11" x14ac:dyDescent="0.25">
      <c r="A196" s="4">
        <v>27.08</v>
      </c>
      <c r="B196" s="4">
        <v>19.3</v>
      </c>
      <c r="C196" s="4"/>
      <c r="D196" s="4">
        <v>21.704999999999998</v>
      </c>
      <c r="E196" s="4">
        <v>26.96</v>
      </c>
      <c r="F196" s="4"/>
      <c r="G196" s="4">
        <v>73.099999999999994</v>
      </c>
      <c r="H196" s="4">
        <v>27.87</v>
      </c>
      <c r="I196" s="4"/>
      <c r="J196" s="4">
        <v>37.625</v>
      </c>
      <c r="K196" s="4">
        <v>19.5</v>
      </c>
    </row>
    <row r="197" spans="1:11" x14ac:dyDescent="0.25">
      <c r="A197" s="4">
        <v>34.145000000000003</v>
      </c>
      <c r="B197" s="4">
        <v>35.89</v>
      </c>
      <c r="C197" s="4"/>
      <c r="D197" s="4">
        <v>35.835000000000001</v>
      </c>
      <c r="E197" s="4">
        <v>28.04</v>
      </c>
      <c r="F197" s="4"/>
      <c r="G197" s="4">
        <v>63.935000000000002</v>
      </c>
      <c r="H197" s="4">
        <v>17.809999999999999</v>
      </c>
      <c r="I197" s="4"/>
      <c r="J197" s="4">
        <v>44.89</v>
      </c>
      <c r="K197" s="4">
        <v>26.59</v>
      </c>
    </row>
    <row r="198" spans="1:11" x14ac:dyDescent="0.25">
      <c r="A198" s="4">
        <v>42.844999999999999</v>
      </c>
      <c r="B198" s="4">
        <v>33.229999999999997</v>
      </c>
      <c r="C198" s="4"/>
      <c r="D198" s="4">
        <v>38.65</v>
      </c>
      <c r="E198" s="4">
        <v>40.659999999999997</v>
      </c>
      <c r="F198" s="4"/>
      <c r="G198" s="4">
        <v>77.349999999999994</v>
      </c>
      <c r="H198" s="4">
        <v>11.91</v>
      </c>
      <c r="I198" s="4"/>
      <c r="J198" s="4">
        <v>45.15</v>
      </c>
      <c r="K198" s="4">
        <v>32.18</v>
      </c>
    </row>
    <row r="199" spans="1:11" x14ac:dyDescent="0.25">
      <c r="A199" s="4">
        <v>33.630000000000003</v>
      </c>
      <c r="B199" s="4">
        <v>23.59</v>
      </c>
      <c r="C199" s="4"/>
      <c r="D199" s="4">
        <v>14.59</v>
      </c>
      <c r="E199" s="4">
        <v>19.11</v>
      </c>
      <c r="F199" s="4"/>
      <c r="G199" s="4">
        <v>51.96</v>
      </c>
      <c r="H199" s="4">
        <v>15.46</v>
      </c>
      <c r="I199" s="4"/>
      <c r="J199" s="4">
        <v>19.71</v>
      </c>
      <c r="K199" s="4">
        <v>18.22</v>
      </c>
    </row>
    <row r="200" spans="1:11" x14ac:dyDescent="0.25">
      <c r="A200" s="4">
        <v>28.82</v>
      </c>
      <c r="B200" s="4">
        <v>25.19</v>
      </c>
      <c r="C200" s="4"/>
      <c r="D200" s="4">
        <v>20.934999999999999</v>
      </c>
      <c r="E200" s="4">
        <v>27.85</v>
      </c>
      <c r="F200" s="4"/>
      <c r="G200" s="4">
        <v>55.645000000000003</v>
      </c>
      <c r="H200" s="4">
        <v>19.23</v>
      </c>
      <c r="I200" s="4"/>
      <c r="J200" s="4">
        <v>22.42</v>
      </c>
      <c r="K200" s="4">
        <v>20.55</v>
      </c>
    </row>
    <row r="201" spans="1:11" x14ac:dyDescent="0.25">
      <c r="A201" s="4">
        <v>31.225000000000001</v>
      </c>
      <c r="B201" s="4">
        <v>20.36</v>
      </c>
      <c r="C201" s="4"/>
      <c r="D201" s="4">
        <v>25.03</v>
      </c>
      <c r="E201" s="4">
        <v>20.84</v>
      </c>
      <c r="F201" s="4"/>
      <c r="G201" s="4">
        <v>64.194999999999993</v>
      </c>
      <c r="H201" s="4">
        <v>18.41</v>
      </c>
      <c r="I201" s="4"/>
      <c r="J201" s="4">
        <v>30.97</v>
      </c>
      <c r="K201" s="4">
        <v>35.94</v>
      </c>
    </row>
    <row r="202" spans="1:11" x14ac:dyDescent="0.25">
      <c r="A202" s="4">
        <v>67.375</v>
      </c>
      <c r="B202" s="4">
        <v>25.68</v>
      </c>
      <c r="C202" s="4"/>
      <c r="D202" s="4">
        <v>30.305</v>
      </c>
      <c r="E202" s="4">
        <v>19.73</v>
      </c>
      <c r="F202" s="4"/>
      <c r="G202" s="4">
        <v>54.414999999999999</v>
      </c>
      <c r="H202" s="4">
        <v>33.04</v>
      </c>
      <c r="I202" s="4"/>
      <c r="J202" s="4">
        <v>45.92</v>
      </c>
      <c r="K202" s="4">
        <v>24.88</v>
      </c>
    </row>
    <row r="203" spans="1:11" x14ac:dyDescent="0.25">
      <c r="A203" s="4">
        <v>67.265000000000001</v>
      </c>
      <c r="B203" s="4">
        <v>30.04</v>
      </c>
      <c r="C203" s="4"/>
      <c r="D203" s="4">
        <v>45.814999999999998</v>
      </c>
      <c r="E203" s="4">
        <v>30.85</v>
      </c>
      <c r="F203" s="4"/>
      <c r="G203" s="4">
        <v>64.14</v>
      </c>
      <c r="H203" s="4">
        <v>25.08</v>
      </c>
      <c r="I203" s="4"/>
      <c r="J203" s="4">
        <v>28</v>
      </c>
      <c r="K203" s="4">
        <v>16.850000000000001</v>
      </c>
    </row>
    <row r="204" spans="1:11" x14ac:dyDescent="0.25">
      <c r="A204" s="4">
        <v>45.2</v>
      </c>
      <c r="B204" s="4">
        <v>25.4</v>
      </c>
      <c r="C204" s="4"/>
      <c r="D204" s="4">
        <v>41.465000000000003</v>
      </c>
      <c r="E204" s="4">
        <v>24.64</v>
      </c>
      <c r="F204" s="4"/>
      <c r="G204" s="4">
        <v>37.265000000000001</v>
      </c>
      <c r="H204" s="4">
        <v>17.21</v>
      </c>
      <c r="I204" s="4"/>
      <c r="J204" s="4">
        <v>45.51</v>
      </c>
      <c r="K204" s="4">
        <v>21.37</v>
      </c>
    </row>
    <row r="205" spans="1:11" x14ac:dyDescent="0.25">
      <c r="A205" s="4">
        <v>40.284999999999997</v>
      </c>
      <c r="B205" s="4">
        <v>33.520000000000003</v>
      </c>
      <c r="C205" s="4"/>
      <c r="D205" s="4">
        <v>41.465000000000003</v>
      </c>
      <c r="E205" s="4">
        <v>14.23</v>
      </c>
      <c r="F205" s="4"/>
      <c r="G205" s="4">
        <v>68.8</v>
      </c>
      <c r="H205" s="4">
        <v>24.32</v>
      </c>
      <c r="I205" s="4"/>
      <c r="J205" s="4">
        <v>51.905000000000001</v>
      </c>
      <c r="K205" s="4">
        <v>20.92</v>
      </c>
    </row>
    <row r="206" spans="1:11" x14ac:dyDescent="0.25">
      <c r="A206" s="4">
        <v>17.66</v>
      </c>
      <c r="B206" s="4">
        <v>20.309999999999999</v>
      </c>
      <c r="C206" s="4"/>
      <c r="D206" s="4">
        <v>95.88</v>
      </c>
      <c r="E206" s="4">
        <v>30.23</v>
      </c>
      <c r="F206" s="4"/>
      <c r="G206" s="4">
        <v>20.885000000000002</v>
      </c>
      <c r="H206" s="4">
        <v>17.760000000000002</v>
      </c>
      <c r="I206" s="4"/>
      <c r="J206" s="4">
        <v>17.25</v>
      </c>
      <c r="K206" s="4">
        <v>22.22</v>
      </c>
    </row>
    <row r="207" spans="1:11" x14ac:dyDescent="0.25">
      <c r="A207" s="4">
        <v>31.43</v>
      </c>
      <c r="B207" s="4">
        <v>24.74</v>
      </c>
      <c r="C207" s="4"/>
      <c r="D207" s="4">
        <v>52.265000000000001</v>
      </c>
      <c r="E207" s="4">
        <v>36.950000000000003</v>
      </c>
      <c r="F207" s="4"/>
      <c r="G207" s="4">
        <v>72.180000000000007</v>
      </c>
      <c r="H207" s="4">
        <v>20.420000000000002</v>
      </c>
      <c r="I207" s="4"/>
      <c r="J207" s="4">
        <v>26.21</v>
      </c>
      <c r="K207" s="4">
        <v>28.75</v>
      </c>
    </row>
    <row r="208" spans="1:11" x14ac:dyDescent="0.25">
      <c r="A208" s="4">
        <v>46.94</v>
      </c>
      <c r="B208" s="4">
        <v>31.71</v>
      </c>
      <c r="C208" s="4"/>
      <c r="D208" s="4">
        <v>43</v>
      </c>
      <c r="E208" s="4">
        <v>31.33</v>
      </c>
      <c r="F208" s="4"/>
      <c r="G208" s="4">
        <v>67.569999999999993</v>
      </c>
      <c r="H208" s="4">
        <v>28.26</v>
      </c>
      <c r="I208" s="4"/>
      <c r="J208" s="4">
        <v>21.704999999999998</v>
      </c>
      <c r="K208" s="4">
        <v>23.97</v>
      </c>
    </row>
    <row r="209" spans="1:11" x14ac:dyDescent="0.25">
      <c r="A209" s="4">
        <v>18.89</v>
      </c>
      <c r="B209" s="4">
        <v>18.86</v>
      </c>
      <c r="C209" s="4"/>
      <c r="D209" s="4">
        <v>32.659999999999997</v>
      </c>
      <c r="E209" s="4">
        <v>22.26</v>
      </c>
      <c r="F209" s="4"/>
      <c r="G209" s="4">
        <v>31.225000000000001</v>
      </c>
      <c r="H209" s="4">
        <v>23.37</v>
      </c>
      <c r="I209" s="4"/>
      <c r="J209" s="4">
        <v>24.625</v>
      </c>
      <c r="K209" s="4">
        <v>26.26</v>
      </c>
    </row>
    <row r="210" spans="1:11" x14ac:dyDescent="0.25">
      <c r="A210" s="4">
        <v>18.43</v>
      </c>
      <c r="B210" s="4">
        <v>19.670000000000002</v>
      </c>
      <c r="C210" s="4"/>
      <c r="D210" s="4">
        <v>26.975000000000001</v>
      </c>
      <c r="E210" s="4">
        <v>20.47</v>
      </c>
      <c r="F210" s="4"/>
      <c r="G210" s="4">
        <v>71</v>
      </c>
      <c r="H210" s="4">
        <v>26.6</v>
      </c>
      <c r="I210" s="4"/>
      <c r="J210" s="4">
        <v>36.549999999999997</v>
      </c>
      <c r="K210" s="4">
        <v>29.58</v>
      </c>
    </row>
    <row r="211" spans="1:11" x14ac:dyDescent="0.25">
      <c r="A211" s="4">
        <v>57.69</v>
      </c>
      <c r="B211" s="4">
        <v>35.36</v>
      </c>
      <c r="C211" s="4"/>
      <c r="D211" s="4">
        <v>26.57</v>
      </c>
      <c r="E211" s="4">
        <v>21.12</v>
      </c>
      <c r="F211" s="4"/>
      <c r="G211" s="4">
        <v>59.174999999999997</v>
      </c>
      <c r="H211" s="4">
        <v>28.82</v>
      </c>
      <c r="I211" s="4"/>
      <c r="J211" s="4">
        <v>53.185000000000002</v>
      </c>
      <c r="K211" s="4">
        <v>35.630000000000003</v>
      </c>
    </row>
    <row r="212" spans="1:11" x14ac:dyDescent="0.25">
      <c r="A212" s="4">
        <v>27.335000000000001</v>
      </c>
      <c r="B212" s="4">
        <v>22.39</v>
      </c>
      <c r="C212" s="4"/>
      <c r="D212" s="4">
        <v>12.13</v>
      </c>
      <c r="E212" s="4">
        <v>14.44</v>
      </c>
      <c r="F212" s="4"/>
      <c r="G212" s="4">
        <v>35.78</v>
      </c>
      <c r="H212" s="4">
        <v>16.07</v>
      </c>
      <c r="I212" s="4"/>
      <c r="J212" s="4">
        <v>48.63</v>
      </c>
      <c r="K212" s="4">
        <v>36.96</v>
      </c>
    </row>
    <row r="213" spans="1:11" x14ac:dyDescent="0.25">
      <c r="A213" s="4">
        <v>17.100000000000001</v>
      </c>
      <c r="B213" s="4">
        <v>14.14</v>
      </c>
      <c r="C213" s="4"/>
      <c r="D213" s="4">
        <v>12.13</v>
      </c>
      <c r="E213" s="4">
        <v>14.37</v>
      </c>
      <c r="F213" s="4"/>
      <c r="G213" s="4">
        <v>28.614999999999998</v>
      </c>
      <c r="H213" s="4">
        <v>14.41</v>
      </c>
      <c r="I213" s="4"/>
      <c r="J213" s="4">
        <v>33.325000000000003</v>
      </c>
      <c r="K213" s="4">
        <v>30.38</v>
      </c>
    </row>
    <row r="214" spans="1:11" x14ac:dyDescent="0.25">
      <c r="A214" s="4">
        <v>57.42</v>
      </c>
      <c r="B214" s="4">
        <v>32.54</v>
      </c>
      <c r="C214" s="4"/>
      <c r="D214" s="4">
        <v>24.24</v>
      </c>
      <c r="E214" s="4">
        <v>24.06</v>
      </c>
      <c r="F214" s="4"/>
      <c r="G214" s="4">
        <v>30.05</v>
      </c>
      <c r="H214" s="4">
        <v>22.53</v>
      </c>
      <c r="I214" s="4"/>
      <c r="J214" s="4">
        <v>23.445</v>
      </c>
      <c r="K214" s="4">
        <v>21.26</v>
      </c>
    </row>
    <row r="215" spans="1:11" x14ac:dyDescent="0.25">
      <c r="A215" s="4">
        <v>37.625</v>
      </c>
      <c r="B215" s="4">
        <v>29.72</v>
      </c>
      <c r="C215" s="4"/>
      <c r="D215" s="4">
        <v>18.785</v>
      </c>
      <c r="E215" s="4">
        <v>23.3</v>
      </c>
      <c r="F215" s="4"/>
      <c r="G215" s="4">
        <v>72.739999999999995</v>
      </c>
      <c r="H215" s="4">
        <v>35.93</v>
      </c>
      <c r="I215" s="4"/>
      <c r="J215" s="4">
        <v>22.37</v>
      </c>
      <c r="K215" s="4">
        <v>20.27</v>
      </c>
    </row>
    <row r="216" spans="1:11" x14ac:dyDescent="0.25">
      <c r="A216" s="4">
        <v>32.659999999999997</v>
      </c>
      <c r="B216" s="4">
        <v>23.26</v>
      </c>
      <c r="C216" s="4"/>
      <c r="D216" s="4">
        <v>31.614999999999998</v>
      </c>
      <c r="E216" s="4">
        <v>17.55</v>
      </c>
      <c r="F216" s="4"/>
      <c r="G216" s="4">
        <v>57.795000000000002</v>
      </c>
      <c r="H216" s="4">
        <v>28.06</v>
      </c>
      <c r="I216" s="4"/>
      <c r="J216" s="4">
        <v>37.215000000000003</v>
      </c>
      <c r="K216" s="4">
        <v>29.86</v>
      </c>
    </row>
    <row r="217" spans="1:11" x14ac:dyDescent="0.25">
      <c r="A217" s="4">
        <v>56.66</v>
      </c>
      <c r="B217" s="4">
        <v>33.31</v>
      </c>
      <c r="C217" s="4"/>
      <c r="D217" s="4">
        <v>25.645</v>
      </c>
      <c r="E217" s="4">
        <v>14.48</v>
      </c>
      <c r="F217" s="4"/>
      <c r="G217" s="4">
        <v>31.02</v>
      </c>
      <c r="H217" s="4">
        <v>13.61</v>
      </c>
      <c r="I217" s="4"/>
      <c r="J217" s="4">
        <v>37.674999999999997</v>
      </c>
      <c r="K217" s="4">
        <v>22.6</v>
      </c>
    </row>
    <row r="218" spans="1:11" x14ac:dyDescent="0.25">
      <c r="A218" s="4">
        <v>73.355000000000004</v>
      </c>
      <c r="B218" s="4">
        <v>27.95</v>
      </c>
      <c r="C218" s="4"/>
      <c r="D218" s="4">
        <v>39.725000000000001</v>
      </c>
      <c r="E218" s="4">
        <v>24.21</v>
      </c>
      <c r="F218" s="4"/>
      <c r="G218" s="4">
        <v>97.62</v>
      </c>
      <c r="H218" s="4">
        <v>35.35</v>
      </c>
      <c r="I218" s="4"/>
      <c r="J218" s="4">
        <v>25.545000000000002</v>
      </c>
      <c r="K218" s="4">
        <v>9.49</v>
      </c>
    </row>
    <row r="219" spans="1:11" x14ac:dyDescent="0.25">
      <c r="A219" s="4">
        <v>50.884999999999998</v>
      </c>
      <c r="B219" s="4">
        <v>29.91</v>
      </c>
      <c r="C219" s="4"/>
      <c r="D219" s="4">
        <v>72.534999999999997</v>
      </c>
      <c r="E219" s="4">
        <v>33.340000000000003</v>
      </c>
      <c r="F219" s="4"/>
      <c r="G219" s="4">
        <v>82.52</v>
      </c>
      <c r="H219" s="4">
        <v>43.74</v>
      </c>
      <c r="I219" s="4"/>
      <c r="J219" s="4">
        <v>31.89</v>
      </c>
      <c r="K219" s="4">
        <v>20.64</v>
      </c>
    </row>
    <row r="220" spans="1:11" x14ac:dyDescent="0.25">
      <c r="A220" s="4">
        <v>39.090000000000003</v>
      </c>
      <c r="B220" s="4">
        <v>19</v>
      </c>
      <c r="C220" s="4"/>
      <c r="D220" s="4">
        <v>30.715</v>
      </c>
      <c r="E220" s="4">
        <v>21.09</v>
      </c>
      <c r="F220" s="4"/>
      <c r="G220" s="4">
        <v>75.709999999999994</v>
      </c>
      <c r="H220" s="4">
        <v>34.82</v>
      </c>
      <c r="I220" s="4"/>
      <c r="J220" s="4">
        <v>40.695</v>
      </c>
      <c r="K220" s="4">
        <v>26.41</v>
      </c>
    </row>
    <row r="221" spans="1:11" x14ac:dyDescent="0.25">
      <c r="A221" s="4">
        <v>35.884999999999998</v>
      </c>
      <c r="B221" s="4">
        <v>17.64</v>
      </c>
      <c r="C221" s="4"/>
      <c r="D221" s="4">
        <v>20.524999999999999</v>
      </c>
      <c r="E221" s="4">
        <v>22.28</v>
      </c>
      <c r="F221" s="4"/>
      <c r="G221" s="4">
        <v>40.44</v>
      </c>
      <c r="H221" s="4">
        <v>26.1</v>
      </c>
      <c r="I221" s="4"/>
      <c r="J221" s="4">
        <v>59.34</v>
      </c>
      <c r="K221" s="4">
        <v>29.81</v>
      </c>
    </row>
    <row r="222" spans="1:11" x14ac:dyDescent="0.25">
      <c r="A222" s="4">
        <v>72.435000000000002</v>
      </c>
      <c r="B222" s="4">
        <v>30.12</v>
      </c>
      <c r="C222" s="4"/>
      <c r="D222" s="4">
        <v>37.725000000000001</v>
      </c>
      <c r="E222" s="4">
        <v>24.88</v>
      </c>
      <c r="F222" s="4"/>
      <c r="G222" s="4">
        <v>38.43</v>
      </c>
      <c r="H222" s="4">
        <v>18.13</v>
      </c>
      <c r="I222" s="4"/>
      <c r="J222" s="4">
        <v>41.564999999999998</v>
      </c>
      <c r="K222" s="4">
        <v>18.440000000000001</v>
      </c>
    </row>
    <row r="223" spans="1:11" x14ac:dyDescent="0.25">
      <c r="A223" s="4">
        <v>30.46</v>
      </c>
      <c r="B223" s="4">
        <v>19.47</v>
      </c>
      <c r="C223" s="4"/>
      <c r="D223" s="4">
        <v>19.71</v>
      </c>
      <c r="E223" s="4">
        <v>29.04</v>
      </c>
      <c r="F223" s="4"/>
      <c r="G223" s="4">
        <v>58.51</v>
      </c>
      <c r="H223" s="4">
        <v>39.67</v>
      </c>
      <c r="I223" s="4"/>
      <c r="J223" s="4">
        <v>63.325000000000003</v>
      </c>
      <c r="K223" s="4">
        <v>28.43</v>
      </c>
    </row>
    <row r="224" spans="1:11" x14ac:dyDescent="0.25">
      <c r="A224" s="4">
        <v>30.355</v>
      </c>
      <c r="B224" s="4">
        <v>18.04</v>
      </c>
      <c r="C224" s="4"/>
      <c r="D224" s="4">
        <v>44.585000000000001</v>
      </c>
      <c r="E224" s="4">
        <v>37.26</v>
      </c>
      <c r="F224" s="4"/>
      <c r="G224" s="4">
        <v>44.79</v>
      </c>
      <c r="H224" s="4">
        <v>37</v>
      </c>
      <c r="I224" s="4"/>
      <c r="J224" s="4">
        <v>50.424999999999997</v>
      </c>
      <c r="K224" s="4">
        <v>33.229999999999997</v>
      </c>
    </row>
    <row r="225" spans="1:11" x14ac:dyDescent="0.25">
      <c r="A225" s="4">
        <v>67.355000000000004</v>
      </c>
      <c r="B225" s="4">
        <v>32.5</v>
      </c>
      <c r="C225" s="4"/>
      <c r="D225" s="4">
        <v>36.5</v>
      </c>
      <c r="E225" s="4">
        <v>34.69</v>
      </c>
      <c r="F225" s="4"/>
      <c r="G225" s="4">
        <v>29.125</v>
      </c>
      <c r="H225" s="4">
        <v>19.78</v>
      </c>
      <c r="I225" s="4"/>
      <c r="J225" s="4">
        <v>39.414999999999999</v>
      </c>
      <c r="K225" s="4">
        <v>26.57</v>
      </c>
    </row>
    <row r="226" spans="1:11" x14ac:dyDescent="0.25">
      <c r="A226" s="4">
        <v>54.21</v>
      </c>
      <c r="B226" s="4">
        <v>44.56</v>
      </c>
      <c r="C226" s="4"/>
      <c r="D226" s="4">
        <v>17.914999999999999</v>
      </c>
      <c r="E226" s="4">
        <v>25.74</v>
      </c>
      <c r="F226" s="4"/>
      <c r="G226" s="4">
        <v>69.105000000000004</v>
      </c>
      <c r="H226" s="4">
        <v>29.84</v>
      </c>
      <c r="I226" s="4"/>
      <c r="J226" s="4">
        <v>26.515000000000001</v>
      </c>
      <c r="K226" s="4">
        <v>17.61</v>
      </c>
    </row>
    <row r="227" spans="1:11" x14ac:dyDescent="0.25">
      <c r="A227" s="4">
        <v>54.26</v>
      </c>
      <c r="B227" s="4">
        <v>31.16</v>
      </c>
      <c r="C227" s="4"/>
      <c r="D227" s="4">
        <v>29.024999999999999</v>
      </c>
      <c r="E227" s="4">
        <v>39.61</v>
      </c>
      <c r="F227" s="4"/>
      <c r="G227" s="4">
        <v>61.325000000000003</v>
      </c>
      <c r="H227" s="4">
        <v>40.549999999999997</v>
      </c>
      <c r="I227" s="4"/>
      <c r="J227" s="4">
        <v>55.9</v>
      </c>
      <c r="K227" s="4">
        <v>25.63</v>
      </c>
    </row>
    <row r="228" spans="1:11" x14ac:dyDescent="0.25">
      <c r="A228" s="4">
        <v>25.05</v>
      </c>
      <c r="B228" s="4">
        <v>19.75</v>
      </c>
      <c r="C228" s="4"/>
      <c r="D228" s="4">
        <v>29.024999999999999</v>
      </c>
      <c r="E228" s="4">
        <v>33.68</v>
      </c>
      <c r="F228" s="4"/>
      <c r="G228" s="4">
        <v>57.95</v>
      </c>
      <c r="H228" s="4">
        <v>30.81</v>
      </c>
      <c r="I228" s="4"/>
      <c r="J228" s="4">
        <v>49.04</v>
      </c>
      <c r="K228" s="4">
        <v>32.15</v>
      </c>
    </row>
    <row r="229" spans="1:11" x14ac:dyDescent="0.25">
      <c r="A229" s="4">
        <v>76.02</v>
      </c>
      <c r="B229" s="4">
        <v>32.56</v>
      </c>
      <c r="C229" s="4"/>
      <c r="D229" s="4">
        <v>23.6</v>
      </c>
      <c r="E229" s="4">
        <v>28.62</v>
      </c>
      <c r="F229" s="4"/>
      <c r="G229" s="4">
        <v>40.75</v>
      </c>
      <c r="H229" s="4">
        <v>21.54</v>
      </c>
      <c r="I229" s="4"/>
      <c r="J229" s="4">
        <v>15.255000000000001</v>
      </c>
      <c r="K229" s="4">
        <v>21.11</v>
      </c>
    </row>
    <row r="230" spans="1:11" x14ac:dyDescent="0.25">
      <c r="A230" s="4">
        <v>99.924999999999997</v>
      </c>
      <c r="B230" s="4">
        <v>40.33</v>
      </c>
      <c r="C230" s="4"/>
      <c r="D230" s="4">
        <v>29.125</v>
      </c>
      <c r="E230" s="4">
        <v>30</v>
      </c>
      <c r="F230" s="4"/>
      <c r="G230" s="4">
        <v>36.805</v>
      </c>
      <c r="H230" s="4">
        <v>27.74</v>
      </c>
      <c r="I230" s="4"/>
      <c r="J230" s="4">
        <v>16.739999999999998</v>
      </c>
      <c r="K230" s="4">
        <v>16.149999999999999</v>
      </c>
    </row>
    <row r="231" spans="1:11" x14ac:dyDescent="0.25">
      <c r="A231" s="4">
        <v>78.575000000000003</v>
      </c>
      <c r="B231" s="4">
        <v>40.42</v>
      </c>
      <c r="C231" s="4"/>
      <c r="D231" s="4">
        <v>20.785</v>
      </c>
      <c r="E231" s="4">
        <v>18.32</v>
      </c>
      <c r="F231" s="4"/>
      <c r="G231" s="4">
        <v>86.87</v>
      </c>
      <c r="H231" s="4">
        <v>33.67</v>
      </c>
      <c r="I231" s="4"/>
      <c r="J231" s="4">
        <v>27.54</v>
      </c>
      <c r="K231" s="4">
        <v>25.72</v>
      </c>
    </row>
    <row r="232" spans="1:11" x14ac:dyDescent="0.25">
      <c r="A232" s="4">
        <v>62.695</v>
      </c>
      <c r="B232" s="4">
        <v>28.92</v>
      </c>
      <c r="C232" s="4"/>
      <c r="D232" s="4">
        <v>15.92</v>
      </c>
      <c r="E232" s="4">
        <v>14.34</v>
      </c>
      <c r="F232" s="4"/>
      <c r="G232" s="4">
        <v>90.66</v>
      </c>
      <c r="H232" s="4">
        <v>32.49</v>
      </c>
      <c r="I232" s="4"/>
      <c r="J232" s="4">
        <v>35.115000000000002</v>
      </c>
      <c r="K232" s="4">
        <v>27.82</v>
      </c>
    </row>
    <row r="233" spans="1:11" x14ac:dyDescent="0.25">
      <c r="A233" s="4">
        <v>41.515000000000001</v>
      </c>
      <c r="B233" s="4">
        <v>22.11</v>
      </c>
      <c r="C233" s="4"/>
      <c r="D233" s="4">
        <v>13.67</v>
      </c>
      <c r="E233" s="4">
        <v>14.91</v>
      </c>
      <c r="F233" s="4"/>
      <c r="G233" s="4">
        <v>28.77</v>
      </c>
      <c r="H233" s="4">
        <v>30.57</v>
      </c>
      <c r="I233" s="4"/>
      <c r="J233" s="4">
        <v>31.33</v>
      </c>
      <c r="K233" s="4">
        <v>21.55</v>
      </c>
    </row>
    <row r="234" spans="1:11" x14ac:dyDescent="0.25">
      <c r="A234" s="4">
        <v>57.28</v>
      </c>
      <c r="B234" s="4">
        <v>30.46</v>
      </c>
      <c r="C234" s="4"/>
      <c r="D234" s="4">
        <v>28.31</v>
      </c>
      <c r="E234" s="4">
        <v>25.15</v>
      </c>
      <c r="F234" s="4"/>
      <c r="G234" s="4">
        <v>78.474999999999994</v>
      </c>
      <c r="H234" s="4">
        <v>26.01</v>
      </c>
      <c r="I234" s="4"/>
      <c r="J234" s="4">
        <v>26.925000000000001</v>
      </c>
      <c r="K234" s="4">
        <v>22.65</v>
      </c>
    </row>
    <row r="235" spans="1:11" x14ac:dyDescent="0.25">
      <c r="A235" s="4">
        <v>36.854999999999997</v>
      </c>
      <c r="B235" s="4">
        <v>27.48</v>
      </c>
      <c r="C235" s="4"/>
      <c r="D235" s="4">
        <v>25.975000000000001</v>
      </c>
      <c r="E235" s="4">
        <v>27.68</v>
      </c>
      <c r="F235" s="4"/>
      <c r="G235" s="4">
        <v>30.56</v>
      </c>
      <c r="H235" s="4">
        <v>24.75</v>
      </c>
      <c r="I235" s="4"/>
      <c r="J235" s="4">
        <v>40.284999999999997</v>
      </c>
      <c r="K235" s="4">
        <v>19.95</v>
      </c>
    </row>
    <row r="236" spans="1:11" x14ac:dyDescent="0.25">
      <c r="A236" s="4">
        <v>43.92</v>
      </c>
      <c r="B236" s="4">
        <v>25.44</v>
      </c>
      <c r="C236" s="4"/>
      <c r="D236" s="4">
        <v>28.155000000000001</v>
      </c>
      <c r="E236" s="4">
        <v>29.08</v>
      </c>
      <c r="F236" s="4"/>
      <c r="G236" s="4">
        <v>34.909999999999997</v>
      </c>
      <c r="H236" s="4">
        <v>21.58</v>
      </c>
      <c r="I236" s="4"/>
      <c r="J236" s="4">
        <v>33.835000000000001</v>
      </c>
      <c r="K236" s="4">
        <v>26.1</v>
      </c>
    </row>
    <row r="237" spans="1:11" x14ac:dyDescent="0.25">
      <c r="A237" s="4">
        <v>53.545000000000002</v>
      </c>
      <c r="B237" s="4">
        <v>31.2</v>
      </c>
      <c r="C237" s="4"/>
      <c r="D237" s="4">
        <v>16.945</v>
      </c>
      <c r="E237" s="4">
        <v>19.66</v>
      </c>
      <c r="F237" s="4"/>
      <c r="G237" s="4">
        <v>54.62</v>
      </c>
      <c r="H237" s="4">
        <v>20.64</v>
      </c>
      <c r="I237" s="4"/>
      <c r="J237" s="4">
        <v>39.875</v>
      </c>
      <c r="K237" s="4">
        <v>32.57</v>
      </c>
    </row>
    <row r="238" spans="1:11" x14ac:dyDescent="0.25">
      <c r="A238" s="4">
        <v>52.37</v>
      </c>
      <c r="B238" s="4">
        <v>28.79</v>
      </c>
      <c r="C238" s="4"/>
      <c r="D238" s="4">
        <v>10.545</v>
      </c>
      <c r="E238" s="4">
        <v>10.5</v>
      </c>
      <c r="F238" s="4"/>
      <c r="G238" s="4">
        <v>67.625</v>
      </c>
      <c r="H238" s="4">
        <v>24.81</v>
      </c>
      <c r="I238" s="4"/>
      <c r="J238" s="4">
        <v>27.49</v>
      </c>
      <c r="K238" s="4">
        <v>25.72</v>
      </c>
    </row>
    <row r="239" spans="1:11" x14ac:dyDescent="0.25">
      <c r="A239" s="4">
        <v>51.6</v>
      </c>
      <c r="B239" s="4">
        <v>30.08</v>
      </c>
      <c r="C239" s="4"/>
      <c r="D239" s="4">
        <v>14.42</v>
      </c>
      <c r="E239" s="4">
        <v>15.93</v>
      </c>
      <c r="F239" s="4"/>
      <c r="G239" s="4">
        <v>17.149999999999999</v>
      </c>
      <c r="H239" s="4">
        <v>10.86</v>
      </c>
      <c r="I239" s="4"/>
      <c r="J239" s="4">
        <v>41.924999999999997</v>
      </c>
      <c r="K239" s="4">
        <v>31.01</v>
      </c>
    </row>
    <row r="240" spans="1:11" x14ac:dyDescent="0.25">
      <c r="A240" s="4">
        <v>32.814999999999998</v>
      </c>
      <c r="B240" s="4">
        <v>24.67</v>
      </c>
      <c r="C240" s="4"/>
      <c r="D240" s="4">
        <v>20.524999999999999</v>
      </c>
      <c r="E240" s="4">
        <v>20.54</v>
      </c>
      <c r="F240" s="4"/>
      <c r="G240" s="4">
        <v>16.43</v>
      </c>
      <c r="H240" s="4">
        <v>9.82</v>
      </c>
      <c r="I240" s="4"/>
      <c r="J240" s="4">
        <v>48.12</v>
      </c>
      <c r="K240" s="4">
        <v>32.97</v>
      </c>
    </row>
    <row r="241" spans="1:11" x14ac:dyDescent="0.25">
      <c r="A241" s="4">
        <v>31.89</v>
      </c>
      <c r="B241" s="4">
        <v>21.78</v>
      </c>
      <c r="C241" s="4"/>
      <c r="D241" s="4">
        <v>18.175000000000001</v>
      </c>
      <c r="E241" s="4">
        <v>16.88</v>
      </c>
      <c r="F241" s="4"/>
      <c r="G241" s="4">
        <v>88.405000000000001</v>
      </c>
      <c r="H241" s="4">
        <v>25.56</v>
      </c>
      <c r="I241" s="4"/>
      <c r="J241" s="4">
        <v>29.64</v>
      </c>
      <c r="K241" s="4">
        <v>29.4</v>
      </c>
    </row>
    <row r="242" spans="1:11" x14ac:dyDescent="0.25">
      <c r="A242" s="4">
        <v>51.854999999999997</v>
      </c>
      <c r="B242" s="4">
        <v>28.02</v>
      </c>
      <c r="C242" s="4"/>
      <c r="D242" s="4">
        <v>14.78</v>
      </c>
      <c r="E242" s="4">
        <v>18.8</v>
      </c>
      <c r="F242" s="4"/>
      <c r="G242" s="4">
        <v>69.260000000000005</v>
      </c>
      <c r="H242" s="4">
        <v>26.78</v>
      </c>
      <c r="I242" s="4"/>
      <c r="J242" s="4">
        <v>23.6</v>
      </c>
      <c r="K242" s="4">
        <v>25.04</v>
      </c>
    </row>
    <row r="243" spans="1:11" x14ac:dyDescent="0.25">
      <c r="A243" s="4">
        <v>49.655000000000001</v>
      </c>
      <c r="B243" s="4">
        <v>29.82</v>
      </c>
      <c r="C243" s="4"/>
      <c r="D243" s="4">
        <v>20.92</v>
      </c>
      <c r="E243" s="4">
        <v>21.12</v>
      </c>
      <c r="F243" s="4"/>
      <c r="G243" s="4">
        <v>31.48</v>
      </c>
      <c r="H243" s="4">
        <v>30.53</v>
      </c>
      <c r="I243" s="4"/>
      <c r="J243" s="4">
        <v>36.19</v>
      </c>
      <c r="K243" s="4">
        <v>32.08</v>
      </c>
    </row>
    <row r="244" spans="1:11" x14ac:dyDescent="0.25">
      <c r="A244" s="4">
        <v>32.76</v>
      </c>
      <c r="B244" s="4">
        <v>22.94</v>
      </c>
      <c r="C244" s="4"/>
      <c r="D244" s="4">
        <v>33.325000000000003</v>
      </c>
      <c r="E244" s="4">
        <v>21.89</v>
      </c>
      <c r="F244" s="4"/>
      <c r="G244" s="4">
        <v>39.005000000000003</v>
      </c>
      <c r="H244" s="4">
        <v>29.54</v>
      </c>
      <c r="I244" s="4"/>
      <c r="J244" s="4">
        <v>53.494999999999997</v>
      </c>
      <c r="K244" s="4">
        <v>24.8</v>
      </c>
    </row>
    <row r="245" spans="1:11" x14ac:dyDescent="0.25">
      <c r="A245" s="4">
        <v>35.270000000000003</v>
      </c>
      <c r="B245" s="4">
        <v>17.29</v>
      </c>
      <c r="C245" s="4"/>
      <c r="D245" s="4">
        <v>27.285</v>
      </c>
      <c r="E245" s="4">
        <v>33.090000000000003</v>
      </c>
      <c r="F245" s="4"/>
      <c r="G245" s="4">
        <v>83.545000000000002</v>
      </c>
      <c r="H245" s="4">
        <v>40.89</v>
      </c>
      <c r="I245" s="4"/>
      <c r="J245" s="4">
        <v>40.545000000000002</v>
      </c>
      <c r="K245" s="4">
        <v>31.35</v>
      </c>
    </row>
    <row r="246" spans="1:11" x14ac:dyDescent="0.25">
      <c r="A246" s="4">
        <v>36.395000000000003</v>
      </c>
      <c r="B246" s="4">
        <v>32.74</v>
      </c>
      <c r="C246" s="4"/>
      <c r="D246" s="4">
        <v>25.39</v>
      </c>
      <c r="E246" s="4">
        <v>19.97</v>
      </c>
      <c r="F246" s="4"/>
      <c r="G246" s="4">
        <v>67.674999999999997</v>
      </c>
      <c r="H246" s="4">
        <v>42.18</v>
      </c>
      <c r="I246" s="4"/>
      <c r="J246" s="4">
        <v>13.67</v>
      </c>
      <c r="K246" s="4">
        <v>13.97</v>
      </c>
    </row>
    <row r="247" spans="1:11" x14ac:dyDescent="0.25">
      <c r="A247" s="4">
        <v>40.950000000000003</v>
      </c>
      <c r="B247" s="4">
        <v>36.61</v>
      </c>
      <c r="C247" s="4"/>
      <c r="D247" s="4">
        <v>36.854999999999997</v>
      </c>
      <c r="E247" s="4">
        <v>16.079999999999998</v>
      </c>
      <c r="F247" s="4"/>
      <c r="G247" s="4">
        <v>43.204999999999998</v>
      </c>
      <c r="H247" s="4">
        <v>18.45</v>
      </c>
      <c r="I247" s="4"/>
      <c r="J247" s="4">
        <v>7.83</v>
      </c>
      <c r="K247" s="4">
        <v>8.1999999999999993</v>
      </c>
    </row>
    <row r="248" spans="1:11" x14ac:dyDescent="0.25">
      <c r="A248" s="4">
        <v>33.479999999999997</v>
      </c>
      <c r="B248" s="4">
        <v>22.78</v>
      </c>
      <c r="C248" s="4"/>
      <c r="D248" s="4">
        <v>15.92</v>
      </c>
      <c r="E248" s="4">
        <v>25.12</v>
      </c>
      <c r="F248" s="4"/>
      <c r="G248" s="4">
        <v>32.865000000000002</v>
      </c>
      <c r="H248" s="4">
        <v>13.28</v>
      </c>
      <c r="I248" s="4"/>
      <c r="J248" s="4">
        <v>22.78</v>
      </c>
      <c r="K248" s="4">
        <v>23.08</v>
      </c>
    </row>
    <row r="249" spans="1:11" x14ac:dyDescent="0.25">
      <c r="A249" s="4">
        <v>24.725000000000001</v>
      </c>
      <c r="B249" s="4">
        <v>25.04</v>
      </c>
      <c r="C249" s="4"/>
      <c r="D249" s="4">
        <v>30.05</v>
      </c>
      <c r="E249" s="4">
        <v>30.98</v>
      </c>
      <c r="F249" s="4"/>
      <c r="G249" s="4">
        <v>20.73</v>
      </c>
      <c r="H249" s="4">
        <v>28.02</v>
      </c>
      <c r="I249" s="4"/>
      <c r="J249" s="4">
        <v>48.99</v>
      </c>
      <c r="K249" s="4">
        <v>32.24</v>
      </c>
    </row>
    <row r="250" spans="1:11" x14ac:dyDescent="0.25">
      <c r="A250" s="4">
        <v>27.85</v>
      </c>
      <c r="B250" s="4">
        <v>17.920000000000002</v>
      </c>
      <c r="C250" s="4"/>
      <c r="D250" s="4">
        <v>30.35</v>
      </c>
      <c r="E250" s="4">
        <v>37.229999999999997</v>
      </c>
      <c r="F250" s="4"/>
      <c r="G250" s="4">
        <v>35.17</v>
      </c>
      <c r="H250" s="4">
        <v>36.020000000000003</v>
      </c>
      <c r="I250" s="4"/>
      <c r="J250" s="4">
        <v>39.11</v>
      </c>
      <c r="K250" s="4">
        <v>33.26</v>
      </c>
    </row>
    <row r="251" spans="1:11" x14ac:dyDescent="0.25">
      <c r="A251" s="4">
        <v>72.739999999999995</v>
      </c>
      <c r="B251" s="4">
        <v>34.89</v>
      </c>
      <c r="C251" s="4"/>
      <c r="D251" s="4">
        <v>31.995000000000001</v>
      </c>
      <c r="E251" s="4">
        <v>30.65</v>
      </c>
      <c r="F251" s="4"/>
      <c r="G251" s="4">
        <v>33.685000000000002</v>
      </c>
      <c r="H251" s="4">
        <v>28.3</v>
      </c>
      <c r="I251" s="4"/>
      <c r="J251" s="4">
        <v>15</v>
      </c>
      <c r="K251" s="4">
        <v>15.75</v>
      </c>
    </row>
    <row r="252" spans="1:11" x14ac:dyDescent="0.25">
      <c r="A252" s="4">
        <v>55.03</v>
      </c>
      <c r="B252" s="4">
        <v>30.64</v>
      </c>
      <c r="C252" s="4"/>
      <c r="D252" s="4">
        <v>12.744999999999999</v>
      </c>
      <c r="E252" s="4">
        <v>19.940000000000001</v>
      </c>
      <c r="F252" s="4"/>
      <c r="G252" s="4">
        <v>19.195</v>
      </c>
      <c r="H252" s="4">
        <v>21.49</v>
      </c>
      <c r="I252" s="4"/>
      <c r="J252" s="4">
        <v>18.225000000000001</v>
      </c>
      <c r="K252" s="4">
        <v>20.62</v>
      </c>
    </row>
    <row r="253" spans="1:11" x14ac:dyDescent="0.25">
      <c r="A253" s="4">
        <v>45.25</v>
      </c>
      <c r="B253" s="4">
        <v>25.82</v>
      </c>
      <c r="C253" s="4"/>
      <c r="D253" s="4">
        <v>12.08</v>
      </c>
      <c r="E253" s="4">
        <v>17.34</v>
      </c>
      <c r="F253" s="4"/>
      <c r="G253" s="4">
        <v>62.81</v>
      </c>
      <c r="H253" s="4">
        <v>30.44</v>
      </c>
      <c r="I253" s="4"/>
      <c r="J253" s="4">
        <v>59.585000000000001</v>
      </c>
      <c r="K253" s="4">
        <v>35.57</v>
      </c>
    </row>
    <row r="254" spans="1:11" x14ac:dyDescent="0.25">
      <c r="A254" s="4"/>
      <c r="B254" s="4"/>
      <c r="C254" s="4"/>
      <c r="D254" s="4">
        <v>9.1649999999999991</v>
      </c>
      <c r="E254" s="4">
        <v>14.38</v>
      </c>
      <c r="F254" s="4"/>
      <c r="G254" s="4">
        <v>34.655000000000001</v>
      </c>
      <c r="H254" s="4">
        <v>32.71</v>
      </c>
      <c r="I254" s="4"/>
      <c r="J254" s="4">
        <v>27.59</v>
      </c>
      <c r="K254" s="4">
        <v>20.309999999999999</v>
      </c>
    </row>
    <row r="255" spans="1:11" x14ac:dyDescent="0.25">
      <c r="A255" s="3"/>
      <c r="B255" s="4"/>
      <c r="C255" s="4"/>
      <c r="D255" s="4">
        <v>70.44</v>
      </c>
      <c r="E255" s="4">
        <v>36.33</v>
      </c>
      <c r="F255" s="4"/>
      <c r="G255" s="4">
        <v>45.92</v>
      </c>
      <c r="H255" s="4">
        <v>27.3</v>
      </c>
      <c r="I255" s="4"/>
      <c r="J255" s="4"/>
      <c r="K255" s="4"/>
    </row>
    <row r="256" spans="1:11" x14ac:dyDescent="0.25">
      <c r="A256" s="4"/>
      <c r="B256" s="4"/>
      <c r="C256" s="4"/>
      <c r="D256" s="4">
        <v>14.074999999999999</v>
      </c>
      <c r="E256" s="4">
        <v>17.260000000000002</v>
      </c>
      <c r="F256" s="4"/>
      <c r="G256" s="4">
        <v>28.31</v>
      </c>
      <c r="H256" s="4">
        <v>28.2</v>
      </c>
      <c r="I256" s="4"/>
      <c r="J256" s="3"/>
      <c r="K256" s="4"/>
    </row>
    <row r="257" spans="1:11" x14ac:dyDescent="0.25">
      <c r="A257" s="4"/>
      <c r="B257" s="4"/>
      <c r="C257" s="4"/>
      <c r="D257" s="4">
        <v>10.94</v>
      </c>
      <c r="E257" s="4">
        <v>13.66</v>
      </c>
      <c r="F257" s="4"/>
      <c r="G257" s="4">
        <v>58.92</v>
      </c>
      <c r="H257" s="4">
        <v>23.3</v>
      </c>
      <c r="I257" s="4"/>
      <c r="J257" s="4"/>
      <c r="K257" s="4"/>
    </row>
    <row r="258" spans="1:11" x14ac:dyDescent="0.25">
      <c r="A258" s="4"/>
      <c r="B258" s="4"/>
      <c r="C258" s="4"/>
      <c r="D258" s="4">
        <v>12.8</v>
      </c>
      <c r="E258" s="4">
        <v>15.32</v>
      </c>
      <c r="F258" s="4"/>
      <c r="G258" s="4">
        <v>66.55</v>
      </c>
      <c r="H258" s="4">
        <v>32.909999999999997</v>
      </c>
      <c r="I258" s="4"/>
      <c r="J258" s="4"/>
      <c r="K258" s="4"/>
    </row>
    <row r="259" spans="1:11" x14ac:dyDescent="0.25">
      <c r="A259" s="4"/>
      <c r="B259" s="4"/>
      <c r="C259" s="4"/>
      <c r="D259" s="4">
        <v>25.495000000000001</v>
      </c>
      <c r="E259" s="4">
        <v>18.23</v>
      </c>
      <c r="F259" s="4"/>
      <c r="G259" s="4">
        <v>52.314999999999998</v>
      </c>
      <c r="H259" s="4">
        <v>31.04</v>
      </c>
      <c r="I259" s="4"/>
      <c r="J259" s="4"/>
      <c r="K259" s="4"/>
    </row>
    <row r="260" spans="1:11" x14ac:dyDescent="0.25">
      <c r="A260" s="4"/>
      <c r="B260" s="4"/>
      <c r="C260" s="4"/>
      <c r="D260" s="4">
        <v>16.43</v>
      </c>
      <c r="E260" s="4">
        <v>16.64</v>
      </c>
      <c r="F260" s="4"/>
      <c r="G260" s="4">
        <v>28.565000000000001</v>
      </c>
      <c r="H260" s="4">
        <v>23.1</v>
      </c>
      <c r="I260" s="4"/>
      <c r="J260" s="4"/>
      <c r="K260" s="4"/>
    </row>
    <row r="261" spans="1:11" x14ac:dyDescent="0.25">
      <c r="A261" s="4"/>
      <c r="B261" s="4"/>
      <c r="C261" s="4"/>
      <c r="D261" s="4">
        <v>13.615</v>
      </c>
      <c r="E261" s="4">
        <v>11.61</v>
      </c>
      <c r="F261" s="4"/>
      <c r="G261" s="4">
        <v>33.119999999999997</v>
      </c>
      <c r="H261" s="4">
        <v>33.31</v>
      </c>
      <c r="I261" s="4"/>
      <c r="J261" s="4"/>
      <c r="K261" s="4"/>
    </row>
    <row r="262" spans="1:11" x14ac:dyDescent="0.25">
      <c r="A262" s="4"/>
      <c r="B262" s="4"/>
      <c r="C262" s="4"/>
      <c r="D262" s="4">
        <v>38.03</v>
      </c>
      <c r="E262" s="4">
        <v>20.100000000000001</v>
      </c>
      <c r="F262" s="4"/>
      <c r="G262" s="4">
        <v>44.435000000000002</v>
      </c>
      <c r="H262" s="4">
        <v>36.96</v>
      </c>
      <c r="I262" s="4"/>
      <c r="J262" s="4"/>
      <c r="K262" s="4"/>
    </row>
    <row r="263" spans="1:11" x14ac:dyDescent="0.25">
      <c r="A263" s="4"/>
      <c r="B263" s="4"/>
      <c r="C263" s="4"/>
      <c r="D263" s="4">
        <v>24.545000000000002</v>
      </c>
      <c r="E263" s="4">
        <v>21.76</v>
      </c>
      <c r="F263" s="4"/>
      <c r="G263" s="4">
        <v>60.3</v>
      </c>
      <c r="H263" s="4">
        <v>33.28</v>
      </c>
      <c r="I263" s="4"/>
      <c r="J263" s="4"/>
      <c r="K263" s="4"/>
    </row>
    <row r="264" spans="1:11" x14ac:dyDescent="0.25">
      <c r="A264" s="4"/>
      <c r="B264" s="4"/>
      <c r="C264" s="4"/>
      <c r="D264" s="4">
        <v>16.84</v>
      </c>
      <c r="E264" s="4">
        <v>14.49</v>
      </c>
      <c r="F264" s="4"/>
      <c r="G264" s="4">
        <v>40.594999999999999</v>
      </c>
      <c r="H264" s="4">
        <v>25.72</v>
      </c>
      <c r="I264" s="4"/>
      <c r="J264" s="4"/>
      <c r="K264" s="4"/>
    </row>
    <row r="265" spans="1:11" x14ac:dyDescent="0.25">
      <c r="A265" s="4"/>
      <c r="B265" s="4"/>
      <c r="C265" s="4"/>
      <c r="D265" s="4">
        <v>28.36</v>
      </c>
      <c r="E265" s="4">
        <v>15.84</v>
      </c>
      <c r="F265" s="4"/>
      <c r="G265" s="4">
        <v>72.025000000000006</v>
      </c>
      <c r="H265" s="4">
        <v>23.21</v>
      </c>
      <c r="I265" s="4"/>
      <c r="J265" s="4"/>
      <c r="K265" s="4"/>
    </row>
    <row r="266" spans="1:11" x14ac:dyDescent="0.25">
      <c r="A266" s="4"/>
      <c r="B266" s="4"/>
      <c r="C266" s="4"/>
      <c r="D266" s="4">
        <v>28.36</v>
      </c>
      <c r="E266" s="4">
        <v>20.54</v>
      </c>
      <c r="F266" s="4"/>
      <c r="G266" s="4">
        <v>37.06</v>
      </c>
      <c r="H266" s="4">
        <v>13.11</v>
      </c>
      <c r="I266" s="4"/>
      <c r="J266" s="4"/>
      <c r="K266" s="4"/>
    </row>
    <row r="267" spans="1:11" x14ac:dyDescent="0.25">
      <c r="A267" s="4"/>
      <c r="B267" s="4"/>
      <c r="C267" s="4"/>
      <c r="D267" s="4">
        <v>38.29</v>
      </c>
      <c r="E267" s="4">
        <v>31.91</v>
      </c>
      <c r="F267" s="4"/>
      <c r="G267" s="4">
        <v>40.39</v>
      </c>
      <c r="H267" s="4">
        <v>18.75</v>
      </c>
      <c r="I267" s="4"/>
      <c r="J267" s="4"/>
      <c r="K267" s="4"/>
    </row>
    <row r="268" spans="1:11" x14ac:dyDescent="0.25">
      <c r="A268" s="4"/>
      <c r="B268" s="4"/>
      <c r="C268" s="4"/>
      <c r="D268" s="4">
        <v>32.814999999999998</v>
      </c>
      <c r="E268" s="4">
        <v>27.73</v>
      </c>
      <c r="F268" s="4"/>
      <c r="G268" s="4">
        <v>64.14</v>
      </c>
      <c r="H268" s="4">
        <v>25.68</v>
      </c>
      <c r="I268" s="4"/>
      <c r="J268" s="4"/>
      <c r="K268" s="4"/>
    </row>
    <row r="269" spans="1:11" x14ac:dyDescent="0.25">
      <c r="A269" s="4"/>
      <c r="B269" s="4"/>
      <c r="C269" s="4"/>
      <c r="D269" s="4">
        <v>31.02</v>
      </c>
      <c r="E269" s="4">
        <v>13.71</v>
      </c>
      <c r="F269" s="4"/>
      <c r="G269" s="4">
        <v>76.375</v>
      </c>
      <c r="H269" s="4">
        <v>35.130000000000003</v>
      </c>
      <c r="I269" s="4"/>
      <c r="J269" s="4"/>
      <c r="K269" s="4"/>
    </row>
    <row r="270" spans="1:11" x14ac:dyDescent="0.25">
      <c r="A270" s="4"/>
      <c r="B270" s="4"/>
      <c r="C270" s="4"/>
      <c r="D270" s="4">
        <v>31.33</v>
      </c>
      <c r="E270" s="4">
        <v>19.29</v>
      </c>
      <c r="F270" s="4"/>
      <c r="G270" s="4">
        <v>51.905000000000001</v>
      </c>
      <c r="H270" s="4">
        <v>39.03</v>
      </c>
      <c r="I270" s="4"/>
      <c r="J270" s="4"/>
      <c r="K270" s="4"/>
    </row>
    <row r="271" spans="1:11" x14ac:dyDescent="0.25">
      <c r="A271" s="4"/>
      <c r="B271" s="4"/>
      <c r="C271" s="4"/>
      <c r="D271" s="4">
        <v>35.475000000000001</v>
      </c>
      <c r="E271" s="4">
        <v>34.35</v>
      </c>
      <c r="F271" s="4"/>
      <c r="G271" s="4"/>
      <c r="H271" s="4"/>
      <c r="I271" s="4"/>
      <c r="J271" s="4"/>
      <c r="K271" s="4"/>
    </row>
    <row r="272" spans="1:11" x14ac:dyDescent="0.25">
      <c r="A272" s="4"/>
      <c r="B272" s="4"/>
      <c r="C272" s="4"/>
      <c r="D272" s="4">
        <v>33.99</v>
      </c>
      <c r="E272" s="4">
        <v>28.71</v>
      </c>
      <c r="F272" s="4"/>
      <c r="G272" s="3"/>
      <c r="H272" s="4"/>
      <c r="I272" s="4"/>
      <c r="J272" s="4"/>
      <c r="K272" s="4"/>
    </row>
    <row r="273" spans="1:11" x14ac:dyDescent="0.25">
      <c r="A273" s="4"/>
      <c r="B273" s="4"/>
      <c r="C273" s="4"/>
      <c r="D273" s="4">
        <v>48.884999999999998</v>
      </c>
      <c r="E273" s="4">
        <v>32.86</v>
      </c>
      <c r="F273" s="4"/>
      <c r="G273" s="4"/>
      <c r="H273" s="4"/>
      <c r="I273" s="4"/>
      <c r="J273" s="4"/>
      <c r="K273" s="4"/>
    </row>
    <row r="274" spans="1:11" x14ac:dyDescent="0.25">
      <c r="A274" s="4"/>
      <c r="B274" s="4"/>
      <c r="C274" s="4"/>
      <c r="D274" s="4">
        <v>8.4450000000000003</v>
      </c>
      <c r="E274" s="4">
        <v>12.86</v>
      </c>
      <c r="F274" s="4"/>
      <c r="G274" s="4"/>
      <c r="H274" s="4"/>
      <c r="I274" s="4"/>
      <c r="J274" s="4"/>
      <c r="K274" s="4"/>
    </row>
    <row r="275" spans="1:11" x14ac:dyDescent="0.25">
      <c r="A275" s="4"/>
      <c r="B275" s="4"/>
      <c r="C275" s="4"/>
      <c r="D275" s="4">
        <v>10.545</v>
      </c>
      <c r="E275" s="4">
        <v>10.42</v>
      </c>
      <c r="F275" s="4"/>
      <c r="G275" s="4"/>
      <c r="H275" s="4"/>
      <c r="I275" s="4"/>
      <c r="J275" s="4"/>
      <c r="K275" s="4"/>
    </row>
    <row r="276" spans="1:11" x14ac:dyDescent="0.25">
      <c r="A276" s="4"/>
      <c r="B276" s="4"/>
      <c r="C276" s="4"/>
      <c r="D276" s="4">
        <v>17.765000000000001</v>
      </c>
      <c r="E276" s="4">
        <v>16.670000000000002</v>
      </c>
      <c r="F276" s="4"/>
      <c r="G276" s="4"/>
      <c r="H276" s="4"/>
      <c r="I276" s="4"/>
      <c r="J276" s="4"/>
      <c r="K276" s="4"/>
    </row>
    <row r="277" spans="1:11" x14ac:dyDescent="0.25">
      <c r="A277" s="4"/>
      <c r="B277" s="4"/>
      <c r="C277" s="4"/>
      <c r="D277" s="4">
        <v>11.26</v>
      </c>
      <c r="E277" s="4">
        <v>9.6300000000000008</v>
      </c>
      <c r="F277" s="4"/>
      <c r="G277" s="4"/>
      <c r="H277" s="4"/>
      <c r="I277" s="4"/>
      <c r="J277" s="4"/>
      <c r="K277" s="4"/>
    </row>
    <row r="278" spans="1:11" x14ac:dyDescent="0.25">
      <c r="A278" s="4"/>
      <c r="B278" s="4"/>
      <c r="C278" s="4"/>
      <c r="D278" s="4">
        <v>38.494999999999997</v>
      </c>
      <c r="E278" s="4">
        <v>29.49</v>
      </c>
      <c r="F278" s="4"/>
      <c r="G278" s="4"/>
      <c r="H278" s="4"/>
      <c r="I278" s="4"/>
      <c r="J278" s="4"/>
      <c r="K278" s="4"/>
    </row>
    <row r="279" spans="1:11" x14ac:dyDescent="0.25">
      <c r="A279" s="4"/>
      <c r="B279" s="4"/>
      <c r="C279" s="4"/>
      <c r="D279" s="4">
        <v>27.95</v>
      </c>
      <c r="E279" s="4">
        <v>19.07</v>
      </c>
      <c r="F279" s="4"/>
      <c r="G279" s="4"/>
      <c r="H279" s="4"/>
      <c r="I279" s="4"/>
      <c r="J279" s="4"/>
      <c r="K279" s="4"/>
    </row>
    <row r="280" spans="1:11" x14ac:dyDescent="0.25">
      <c r="A280" s="4"/>
      <c r="B280" s="4"/>
      <c r="C280" s="4"/>
      <c r="D280" s="4">
        <v>14.385</v>
      </c>
      <c r="E280" s="4">
        <v>17.21</v>
      </c>
      <c r="F280" s="4"/>
      <c r="G280" s="4"/>
      <c r="H280" s="4"/>
      <c r="I280" s="4"/>
      <c r="J280" s="4"/>
      <c r="K280" s="4"/>
    </row>
    <row r="281" spans="1:11" x14ac:dyDescent="0.25">
      <c r="A281" s="4"/>
      <c r="B281" s="4"/>
      <c r="C281" s="4"/>
      <c r="D281" s="4">
        <v>18.375</v>
      </c>
      <c r="E281" s="4">
        <v>17.18</v>
      </c>
      <c r="F281" s="4"/>
      <c r="G281" s="4"/>
      <c r="H281" s="4"/>
      <c r="I281" s="4"/>
      <c r="J281" s="4"/>
      <c r="K281" s="4"/>
    </row>
    <row r="282" spans="1:11" x14ac:dyDescent="0.25">
      <c r="A282" s="4"/>
      <c r="B282" s="4"/>
      <c r="C282" s="4"/>
      <c r="D282" s="4">
        <v>23.19</v>
      </c>
      <c r="E282" s="4">
        <v>25.94</v>
      </c>
      <c r="F282" s="4"/>
      <c r="G282" s="4"/>
      <c r="H282" s="4"/>
      <c r="I282" s="4"/>
      <c r="J282" s="4"/>
      <c r="K282" s="4"/>
    </row>
    <row r="283" spans="1:11" x14ac:dyDescent="0.25">
      <c r="A283" s="4"/>
      <c r="B283" s="4"/>
      <c r="C283" s="4"/>
      <c r="D283" s="4">
        <v>28.46</v>
      </c>
      <c r="E283" s="4">
        <v>29.6</v>
      </c>
      <c r="F283" s="4"/>
      <c r="G283" s="4"/>
      <c r="H283" s="4"/>
      <c r="I283" s="4"/>
      <c r="J283" s="4"/>
      <c r="K283" s="4"/>
    </row>
    <row r="284" spans="1:11" x14ac:dyDescent="0.25">
      <c r="D284" s="1"/>
    </row>
  </sheetData>
  <mergeCells count="4">
    <mergeCell ref="A1:B1"/>
    <mergeCell ref="D1:E1"/>
    <mergeCell ref="G1:H1"/>
    <mergeCell ref="J1:K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yl5928</dc:creator>
  <cp:lastModifiedBy>Weißenbruch, Kai (IFG)</cp:lastModifiedBy>
  <dcterms:created xsi:type="dcterms:W3CDTF">2016-10-06T10:25:23Z</dcterms:created>
  <dcterms:modified xsi:type="dcterms:W3CDTF">2021-07-06T09:49:35Z</dcterms:modified>
</cp:coreProperties>
</file>